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Fundo Brasileiro para a Biodiversidade\ARPA\Dados Financeiros\Contrapartida Governamental\2018\"/>
    </mc:Choice>
  </mc:AlternateContent>
  <bookViews>
    <workbookView xWindow="0" yWindow="0" windowWidth="20490" windowHeight="7550" tabRatio="926" firstSheet="2" activeTab="10"/>
  </bookViews>
  <sheets>
    <sheet name="Instruções" sheetId="12" r:id="rId1"/>
    <sheet name="Contrapartida_AC" sheetId="4" r:id="rId2"/>
    <sheet name="Contrapartida_AM" sheetId="5" r:id="rId3"/>
    <sheet name="Contrapartida_AP" sheetId="6" r:id="rId4"/>
    <sheet name="Contrapartida_ICMBio" sheetId="7" r:id="rId5"/>
    <sheet name="Contrapartida_MT" sheetId="8" r:id="rId6"/>
    <sheet name="Contrapartida_PA" sheetId="9" r:id="rId7"/>
    <sheet name="Contrapartida_RO" sheetId="10" r:id="rId8"/>
    <sheet name="Contrapartida_TO" sheetId="11" r:id="rId9"/>
    <sheet name="Todas" sheetId="14" r:id="rId10"/>
    <sheet name="Planilha1" sheetId="15" r:id="rId11"/>
    <sheet name="Contrapartida_2018" sheetId="1" state="hidden" r:id="rId12"/>
    <sheet name="Plan1" sheetId="2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xlnm__FilterDatabase" localSheetId="11">Contrapartida_2018!$A$3:$I$3</definedName>
    <definedName name="__xlnm__FilterDatabase" localSheetId="1">Contrapartida_AC!$A$4:$I$4</definedName>
    <definedName name="__xlnm__FilterDatabase" localSheetId="2">Contrapartida_AM!$A$4:$I$4</definedName>
    <definedName name="__xlnm__FilterDatabase" localSheetId="3">Contrapartida_AP!$A$4:$I$4</definedName>
    <definedName name="__xlnm__FilterDatabase" localSheetId="4">Contrapartida_ICMBio!$A$4:$I$4</definedName>
    <definedName name="__xlnm__FilterDatabase" localSheetId="5">Contrapartida_MT!$A$4:$I$4</definedName>
    <definedName name="__xlnm__FilterDatabase" localSheetId="6">Contrapartida_PA!$A$4:$I$4</definedName>
    <definedName name="__xlnm__FilterDatabase" localSheetId="7">Contrapartida_RO!$A$4:$I$4</definedName>
    <definedName name="__xlnm__FilterDatabase" localSheetId="8">Contrapartida_TO!$A$4:$I$4</definedName>
    <definedName name="__xlnm__FilterDatabase" localSheetId="9">Todas!$A$4:$I$4</definedName>
    <definedName name="__xlnm__FilterDatabase_0" localSheetId="11">Contrapartida_2018!$A$3:$I$3</definedName>
    <definedName name="__xlnm__FilterDatabase_0" localSheetId="1">Contrapartida_AC!$A$4:$I$4</definedName>
    <definedName name="__xlnm__FilterDatabase_0" localSheetId="2">Contrapartida_AM!$A$4:$I$4</definedName>
    <definedName name="__xlnm__FilterDatabase_0" localSheetId="3">Contrapartida_AP!$A$4:$I$4</definedName>
    <definedName name="__xlnm__FilterDatabase_0" localSheetId="4">Contrapartida_ICMBio!$A$4:$I$4</definedName>
    <definedName name="__xlnm__FilterDatabase_0" localSheetId="5">Contrapartida_MT!$A$4:$I$4</definedName>
    <definedName name="__xlnm__FilterDatabase_0" localSheetId="6">Contrapartida_PA!$A$4:$I$4</definedName>
    <definedName name="__xlnm__FilterDatabase_0" localSheetId="7">Contrapartida_RO!$A$4:$I$4</definedName>
    <definedName name="__xlnm__FilterDatabase_0" localSheetId="8">Contrapartida_TO!$A$4:$I$4</definedName>
    <definedName name="__xlnm__FilterDatabase_0" localSheetId="9">Todas!$A$4:$I$4</definedName>
    <definedName name="__xlnm__FilterDatabase_0_0" localSheetId="11">Contrapartida_2018!$A$3:$I$3</definedName>
    <definedName name="__xlnm__FilterDatabase_0_0" localSheetId="1">Contrapartida_AC!$A$4:$I$4</definedName>
    <definedName name="__xlnm__FilterDatabase_0_0" localSheetId="2">Contrapartida_AM!$A$4:$I$4</definedName>
    <definedName name="__xlnm__FilterDatabase_0_0" localSheetId="3">Contrapartida_AP!$A$4:$I$4</definedName>
    <definedName name="__xlnm__FilterDatabase_0_0" localSheetId="4">Contrapartida_ICMBio!$A$4:$I$4</definedName>
    <definedName name="__xlnm__FilterDatabase_0_0" localSheetId="5">Contrapartida_MT!$A$4:$I$4</definedName>
    <definedName name="__xlnm__FilterDatabase_0_0" localSheetId="6">Contrapartida_PA!$A$4:$I$4</definedName>
    <definedName name="__xlnm__FilterDatabase_0_0" localSheetId="7">Contrapartida_RO!$A$4:$I$4</definedName>
    <definedName name="__xlnm__FilterDatabase_0_0" localSheetId="8">Contrapartida_TO!$A$4:$I$4</definedName>
    <definedName name="__xlnm__FilterDatabase_0_0" localSheetId="9">Todas!$A$4:$I$4</definedName>
    <definedName name="_FilterDatabase_0" localSheetId="11">Contrapartida_2018!$A$3:$I$3</definedName>
    <definedName name="_FilterDatabase_0" localSheetId="1">Contrapartida_AC!$A$4:$I$4</definedName>
    <definedName name="_FilterDatabase_0" localSheetId="2">Contrapartida_AM!$A$4:$I$4</definedName>
    <definedName name="_FilterDatabase_0" localSheetId="3">Contrapartida_AP!$A$4:$I$4</definedName>
    <definedName name="_FilterDatabase_0" localSheetId="4">Contrapartida_ICMBio!$A$4:$I$4</definedName>
    <definedName name="_FilterDatabase_0" localSheetId="5">Contrapartida_MT!$A$4:$I$4</definedName>
    <definedName name="_FilterDatabase_0" localSheetId="6">Contrapartida_PA!$A$4:$I$4</definedName>
    <definedName name="_FilterDatabase_0" localSheetId="7">Contrapartida_RO!$A$4:$I$4</definedName>
    <definedName name="_FilterDatabase_0" localSheetId="8">Contrapartida_TO!$A$4:$I$4</definedName>
    <definedName name="_FilterDatabase_0" localSheetId="9">Todas!$A$4:$I$4</definedName>
    <definedName name="_FilterDatabase_0_0" localSheetId="11">Contrapartida_2018!$A$3:$I$3</definedName>
    <definedName name="_FilterDatabase_0_0" localSheetId="1">Contrapartida_AC!$A$4:$I$4</definedName>
    <definedName name="_FilterDatabase_0_0" localSheetId="2">Contrapartida_AM!$A$4:$I$4</definedName>
    <definedName name="_FilterDatabase_0_0" localSheetId="3">Contrapartida_AP!$A$4:$I$4</definedName>
    <definedName name="_FilterDatabase_0_0" localSheetId="4">Contrapartida_ICMBio!$A$4:$I$4</definedName>
    <definedName name="_FilterDatabase_0_0" localSheetId="5">Contrapartida_MT!$A$4:$I$4</definedName>
    <definedName name="_FilterDatabase_0_0" localSheetId="6">Contrapartida_PA!$A$4:$I$4</definedName>
    <definedName name="_FilterDatabase_0_0" localSheetId="7">Contrapartida_RO!$A$4:$I$4</definedName>
    <definedName name="_FilterDatabase_0_0" localSheetId="8">Contrapartida_TO!$A$4:$I$4</definedName>
    <definedName name="_FilterDatabase_0_0" localSheetId="9">Todas!$A$4:$I$4</definedName>
    <definedName name="_FilterDatabase_0_0_0" localSheetId="11">Contrapartida_2018!$A$3:$I$3</definedName>
    <definedName name="_FilterDatabase_0_0_0" localSheetId="1">Contrapartida_AC!$A$4:$I$4</definedName>
    <definedName name="_FilterDatabase_0_0_0" localSheetId="2">Contrapartida_AM!$A$4:$I$4</definedName>
    <definedName name="_FilterDatabase_0_0_0" localSheetId="3">Contrapartida_AP!$A$4:$I$4</definedName>
    <definedName name="_FilterDatabase_0_0_0" localSheetId="4">Contrapartida_ICMBio!$A$4:$I$4</definedName>
    <definedName name="_FilterDatabase_0_0_0" localSheetId="5">Contrapartida_MT!$A$4:$I$4</definedName>
    <definedName name="_FilterDatabase_0_0_0" localSheetId="6">Contrapartida_PA!$A$4:$I$4</definedName>
    <definedName name="_FilterDatabase_0_0_0" localSheetId="7">Contrapartida_RO!$A$4:$I$4</definedName>
    <definedName name="_FilterDatabase_0_0_0" localSheetId="8">Contrapartida_TO!$A$4:$I$4</definedName>
    <definedName name="_FilterDatabase_0_0_0" localSheetId="9">Todas!$A$4:$I$4</definedName>
    <definedName name="_xlnm._FilterDatabase" localSheetId="11" hidden="1">Contrapartida_2018!$A$3:$L$3</definedName>
    <definedName name="_xlnm._FilterDatabase" localSheetId="1" hidden="1">Contrapartida_AC!$A$4:$L$5</definedName>
    <definedName name="_xlnm._FilterDatabase" localSheetId="2" hidden="1">Contrapartida_AM!$A$4:$L$28</definedName>
    <definedName name="_xlnm._FilterDatabase" localSheetId="3" hidden="1">Contrapartida_AP!$A$4:$L$5</definedName>
    <definedName name="_xlnm._FilterDatabase" localSheetId="4" hidden="1">Contrapartida_ICMBio!$A$4:$L$76</definedName>
    <definedName name="_xlnm._FilterDatabase" localSheetId="5" hidden="1">Contrapartida_MT!$A$4:$L$11</definedName>
    <definedName name="_xlnm._FilterDatabase" localSheetId="6" hidden="1">Contrapartida_PA!$A$4:$L$7</definedName>
    <definedName name="_xlnm._FilterDatabase" localSheetId="7" hidden="1">Contrapartida_RO!$A$4:$L$12</definedName>
    <definedName name="_xlnm._FilterDatabase" localSheetId="8" hidden="1">Contrapartida_TO!$A$4:$L$5</definedName>
    <definedName name="_xlnm._FilterDatabase" localSheetId="9" hidden="1">Todas!$A$4:$L$139</definedName>
    <definedName name="FonteRecurso">Plan1!$A$5:$A$9</definedName>
  </definedNames>
  <calcPr calcId="162913"/>
  <pivotCaches>
    <pivotCache cacheId="60" r:id="rId18"/>
  </pivotCaches>
</workbook>
</file>

<file path=xl/calcChain.xml><?xml version="1.0" encoding="utf-8"?>
<calcChain xmlns="http://schemas.openxmlformats.org/spreadsheetml/2006/main">
  <c r="L151" i="14" l="1"/>
  <c r="L150" i="14"/>
  <c r="L149" i="14"/>
  <c r="L148" i="14"/>
  <c r="L147" i="14"/>
  <c r="L146" i="14"/>
  <c r="L145" i="14"/>
  <c r="L144" i="14"/>
  <c r="I144" i="14"/>
  <c r="I145" i="14"/>
  <c r="I146" i="14"/>
  <c r="I147" i="14"/>
  <c r="I148" i="14"/>
  <c r="I149" i="14"/>
  <c r="I150" i="14"/>
  <c r="I151" i="14"/>
  <c r="H145" i="14"/>
  <c r="H146" i="14"/>
  <c r="H147" i="14"/>
  <c r="H148" i="14"/>
  <c r="H149" i="14"/>
  <c r="H150" i="14"/>
  <c r="H151" i="14"/>
  <c r="H144" i="14"/>
  <c r="J83" i="14"/>
  <c r="L138" i="14" l="1"/>
  <c r="L137" i="14"/>
  <c r="L136" i="14"/>
  <c r="L135" i="14"/>
  <c r="L134" i="14"/>
  <c r="L133" i="14"/>
  <c r="L132" i="14"/>
  <c r="L131" i="14"/>
  <c r="H86" i="14" l="1"/>
  <c r="L86" i="14" s="1"/>
  <c r="H85" i="14"/>
  <c r="K85" i="14" s="1"/>
  <c r="L84" i="14"/>
  <c r="I84" i="14"/>
  <c r="I141" i="14" s="1"/>
  <c r="H84" i="14"/>
  <c r="K84" i="14" l="1"/>
  <c r="H141" i="14"/>
  <c r="L85" i="14"/>
  <c r="K86" i="14"/>
  <c r="L93" i="14" l="1"/>
  <c r="K93" i="14"/>
  <c r="L92" i="14"/>
  <c r="K92" i="14"/>
  <c r="L91" i="14"/>
  <c r="K91" i="14"/>
  <c r="L90" i="14"/>
  <c r="K90" i="14"/>
  <c r="L89" i="14"/>
  <c r="K89" i="14"/>
  <c r="L88" i="14"/>
  <c r="K88" i="14"/>
  <c r="L87" i="14"/>
  <c r="K87" i="14"/>
  <c r="L81" i="14" l="1"/>
  <c r="K81" i="14"/>
  <c r="L80" i="14"/>
  <c r="K80" i="14"/>
  <c r="L79" i="14"/>
  <c r="K79" i="14"/>
  <c r="L78" i="14"/>
  <c r="K78" i="14"/>
  <c r="L77" i="14"/>
  <c r="K77" i="14"/>
  <c r="L76" i="14"/>
  <c r="K76" i="14"/>
  <c r="L75" i="14"/>
  <c r="K75" i="14"/>
  <c r="L74" i="14"/>
  <c r="K74" i="14"/>
  <c r="L73" i="14"/>
  <c r="K73" i="14"/>
  <c r="L72" i="14"/>
  <c r="K72" i="14"/>
  <c r="L71" i="14"/>
  <c r="K71" i="14"/>
  <c r="L70" i="14"/>
  <c r="K70" i="14"/>
  <c r="L69" i="14"/>
  <c r="K69" i="14"/>
  <c r="L68" i="14"/>
  <c r="K68" i="14"/>
  <c r="L67" i="14"/>
  <c r="K67" i="14"/>
  <c r="L66" i="14"/>
  <c r="K66" i="14"/>
  <c r="L65" i="14"/>
  <c r="K65" i="14"/>
  <c r="L64" i="14"/>
  <c r="K64" i="14"/>
  <c r="L63" i="14"/>
  <c r="K6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J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  <c r="K48" i="14" l="1"/>
  <c r="L130" i="14"/>
  <c r="L129" i="14"/>
  <c r="K129" i="14"/>
  <c r="L128" i="14"/>
  <c r="L127" i="14"/>
  <c r="K127" i="14"/>
  <c r="L126" i="14"/>
  <c r="K126" i="14"/>
  <c r="L125" i="14"/>
  <c r="K125" i="14"/>
  <c r="L124" i="14"/>
  <c r="K124" i="14"/>
  <c r="L123" i="14"/>
  <c r="K123" i="14"/>
  <c r="L122" i="14"/>
  <c r="L121" i="14"/>
  <c r="K121" i="14"/>
  <c r="L120" i="14"/>
  <c r="L119" i="14"/>
  <c r="K119" i="14"/>
  <c r="L118" i="14"/>
  <c r="L117" i="14"/>
  <c r="K117" i="14"/>
  <c r="L116" i="14"/>
  <c r="K116" i="14"/>
  <c r="L115" i="14"/>
  <c r="K115" i="14"/>
  <c r="L114" i="14"/>
  <c r="K114" i="14"/>
  <c r="L113" i="14"/>
  <c r="K113" i="14"/>
  <c r="L112" i="14"/>
  <c r="K112" i="14"/>
  <c r="L111" i="14"/>
  <c r="L110" i="14"/>
  <c r="K110" i="14"/>
  <c r="L109" i="14"/>
  <c r="L108" i="14"/>
  <c r="K108" i="14"/>
  <c r="L107" i="14"/>
  <c r="L106" i="14"/>
  <c r="K106" i="14"/>
  <c r="L105" i="14"/>
  <c r="L104" i="14"/>
  <c r="K104" i="14"/>
  <c r="L103" i="14"/>
  <c r="L102" i="14"/>
  <c r="K102" i="14"/>
  <c r="L101" i="14"/>
  <c r="L100" i="14"/>
  <c r="K100" i="14"/>
  <c r="L99" i="14"/>
  <c r="L98" i="14"/>
  <c r="K98" i="14"/>
  <c r="L97" i="14"/>
  <c r="K97" i="14"/>
  <c r="L96" i="14"/>
  <c r="K96" i="14"/>
  <c r="L95" i="14"/>
  <c r="L94" i="14"/>
  <c r="J94" i="14"/>
  <c r="K94" i="14" s="1"/>
  <c r="J141" i="14" l="1"/>
  <c r="L139" i="14"/>
  <c r="L141" i="14" s="1"/>
  <c r="K139" i="14"/>
  <c r="K141" i="14" s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5" i="11"/>
  <c r="K6" i="10"/>
  <c r="K7" i="10"/>
  <c r="K8" i="10"/>
  <c r="K9" i="10"/>
  <c r="K10" i="10"/>
  <c r="K11" i="10"/>
  <c r="K12" i="10"/>
  <c r="K5" i="10"/>
  <c r="K6" i="9"/>
  <c r="K7" i="9"/>
  <c r="K5" i="9"/>
  <c r="K6" i="8"/>
  <c r="K7" i="8"/>
  <c r="K8" i="8"/>
  <c r="K9" i="8"/>
  <c r="K10" i="8"/>
  <c r="K11" i="8"/>
  <c r="K5" i="8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5" i="6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5" i="5"/>
  <c r="L5" i="4"/>
  <c r="K5" i="4"/>
  <c r="J7" i="11" l="1"/>
  <c r="I7" i="11"/>
  <c r="H7" i="11"/>
  <c r="L5" i="11"/>
  <c r="K7" i="11"/>
  <c r="J14" i="10"/>
  <c r="I14" i="10"/>
  <c r="H14" i="10"/>
  <c r="L12" i="10"/>
  <c r="L11" i="10"/>
  <c r="L10" i="10"/>
  <c r="L9" i="10"/>
  <c r="L8" i="10"/>
  <c r="L7" i="10"/>
  <c r="L6" i="10"/>
  <c r="L5" i="10"/>
  <c r="J9" i="9"/>
  <c r="I9" i="9"/>
  <c r="H9" i="9"/>
  <c r="L7" i="9"/>
  <c r="L6" i="9"/>
  <c r="K9" i="9"/>
  <c r="L5" i="9"/>
  <c r="J13" i="8"/>
  <c r="I13" i="8"/>
  <c r="H13" i="8"/>
  <c r="L11" i="8"/>
  <c r="L10" i="8"/>
  <c r="L9" i="8"/>
  <c r="L8" i="8"/>
  <c r="L7" i="8"/>
  <c r="L6" i="8"/>
  <c r="K13" i="8"/>
  <c r="L5" i="8"/>
  <c r="J78" i="7"/>
  <c r="I78" i="7"/>
  <c r="H78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K5" i="7"/>
  <c r="J7" i="6"/>
  <c r="I7" i="6"/>
  <c r="H7" i="6"/>
  <c r="L5" i="6"/>
  <c r="K7" i="6"/>
  <c r="J30" i="5"/>
  <c r="I30" i="5"/>
  <c r="H30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30" i="5"/>
  <c r="J7" i="4"/>
  <c r="I7" i="4"/>
  <c r="H7" i="4"/>
  <c r="L7" i="4"/>
  <c r="H122" i="1"/>
  <c r="I122" i="1"/>
  <c r="J122" i="1"/>
  <c r="L122" i="1"/>
  <c r="K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L7" i="11" l="1"/>
  <c r="L14" i="10"/>
  <c r="K14" i="10"/>
  <c r="L9" i="9"/>
  <c r="L13" i="8"/>
  <c r="K78" i="7"/>
  <c r="L78" i="7"/>
  <c r="L7" i="6"/>
  <c r="K30" i="5"/>
  <c r="K7" i="4"/>
  <c r="K122" i="1" l="1"/>
</calcChain>
</file>

<file path=xl/sharedStrings.xml><?xml version="1.0" encoding="utf-8"?>
<sst xmlns="http://schemas.openxmlformats.org/spreadsheetml/2006/main" count="1113" uniqueCount="179">
  <si>
    <t>UC</t>
  </si>
  <si>
    <t>Salários (custos diretos e indiretos)</t>
  </si>
  <si>
    <t>RDS Amanã</t>
  </si>
  <si>
    <t>AM</t>
  </si>
  <si>
    <t>RDS Cujubim</t>
  </si>
  <si>
    <t>RDS Rio Amapá</t>
  </si>
  <si>
    <t>RDS Uatumã</t>
  </si>
  <si>
    <t>PE Rio Negro Setor Norte</t>
  </si>
  <si>
    <t>RESEX Rio Gregório</t>
  </si>
  <si>
    <t>RDS do Juma</t>
  </si>
  <si>
    <t>RDS Rio Negro</t>
  </si>
  <si>
    <t>RDS Igapó-Açu</t>
  </si>
  <si>
    <t>RESEX Canutama</t>
  </si>
  <si>
    <t>RDS do Rio Madeira</t>
  </si>
  <si>
    <t>RDS do Iratapuru</t>
  </si>
  <si>
    <t>AP</t>
  </si>
  <si>
    <t>ICMBio</t>
  </si>
  <si>
    <t>ESEC Rio Acre</t>
  </si>
  <si>
    <t>REBIO Lago Piratuba</t>
  </si>
  <si>
    <t>RESEX Barreiro das Antas</t>
  </si>
  <si>
    <t>RESEX Chico Mendes</t>
  </si>
  <si>
    <t>RESEX Baixo Juruá</t>
  </si>
  <si>
    <t>RESEX Médio Juruá</t>
  </si>
  <si>
    <t>RESEX Rio Jutaí</t>
  </si>
  <si>
    <t>RESEX Rio Ouro Preto</t>
  </si>
  <si>
    <t>RESEX Riozinho da Liberdade</t>
  </si>
  <si>
    <t>RESEX Verde para Sempre</t>
  </si>
  <si>
    <t>RESEX Rio Unini</t>
  </si>
  <si>
    <t>RESEX Arapixi</t>
  </si>
  <si>
    <t>RESEX Rio Cajari</t>
  </si>
  <si>
    <t>RESEX Renascer</t>
  </si>
  <si>
    <t>PE Serra Ricardo Franco</t>
  </si>
  <si>
    <t>MT</t>
  </si>
  <si>
    <t>ESEC Rio Ronuro</t>
  </si>
  <si>
    <t>RESEX Guariba-Roosevelt</t>
  </si>
  <si>
    <t>PE Xingu</t>
  </si>
  <si>
    <t>ESEC do Rio Roosevelt</t>
  </si>
  <si>
    <t>PE Serra dos Martírios/Andorinhas</t>
  </si>
  <si>
    <t>PA</t>
  </si>
  <si>
    <t>REBIO Maicuru</t>
  </si>
  <si>
    <t>ESEC Grão Pará</t>
  </si>
  <si>
    <t>RO</t>
  </si>
  <si>
    <t>RESEX Rio Preto Jacundá</t>
  </si>
  <si>
    <t>PE Corumbiara</t>
  </si>
  <si>
    <t>TO</t>
  </si>
  <si>
    <t>AC</t>
  </si>
  <si>
    <t>REBIO Nascentes da Serra do Cachimbo</t>
  </si>
  <si>
    <t>ESEC Samuel</t>
  </si>
  <si>
    <t>PE Serra dos Reis</t>
  </si>
  <si>
    <t>RDS Mamirauá</t>
  </si>
  <si>
    <t>PARNA Mapinguari</t>
  </si>
  <si>
    <t>ESEC Alto Maués</t>
  </si>
  <si>
    <t>ESEC Jutaí Solimões</t>
  </si>
  <si>
    <t>RESEX Maracanã/Gestão integrada com RESEX Chocoaré-Mato Grosso; RESEX Cuinarana; RESEX Mestre Lucindo</t>
  </si>
  <si>
    <t>PE Rio Negro Setor Sul/Gestao integrada com RDS Puranga Conquista</t>
  </si>
  <si>
    <t xml:space="preserve">Fonte de Recurso </t>
  </si>
  <si>
    <t>TOTAL</t>
  </si>
  <si>
    <t>ESEC da Terra do Meio</t>
  </si>
  <si>
    <t>PARNA de Anavilhanas</t>
  </si>
  <si>
    <t>ESEC de Maracá</t>
  </si>
  <si>
    <t>ESEC de Maracá-Jipioca</t>
  </si>
  <si>
    <t>ESEC de Niquiá</t>
  </si>
  <si>
    <t>ESEC do Jari</t>
  </si>
  <si>
    <t>ESEC Juami-Japurá</t>
  </si>
  <si>
    <t>PARNA da Amazônia</t>
  </si>
  <si>
    <t>PARNA da Serra do Divisor</t>
  </si>
  <si>
    <t>PARNA da Serra do Pardo</t>
  </si>
  <si>
    <t>PARNA de Pacaás Novos</t>
  </si>
  <si>
    <t>PARNA do Cabo Orange</t>
  </si>
  <si>
    <t>PARNA do Jaú</t>
  </si>
  <si>
    <t>PARNA do Monte Roraima</t>
  </si>
  <si>
    <t>PARNA do Viruá</t>
  </si>
  <si>
    <t>PARNA Montanhas do Tumucumaque</t>
  </si>
  <si>
    <t>PARNA Serra da Cutia</t>
  </si>
  <si>
    <t>PARNA Serra da Mocidade</t>
  </si>
  <si>
    <t>REBIO do Abufari</t>
  </si>
  <si>
    <t>REBIO do Guaporé</t>
  </si>
  <si>
    <t>REBIO do Gurupi</t>
  </si>
  <si>
    <t>REBIO do Jaru</t>
  </si>
  <si>
    <t>REBIO do Rio Trombetas</t>
  </si>
  <si>
    <t>REBIO do Tapirapé</t>
  </si>
  <si>
    <t>REBIO de Uatumã</t>
  </si>
  <si>
    <t>RDS Itatupã-Baquiá</t>
  </si>
  <si>
    <t>RESEX Auati-Paraná</t>
  </si>
  <si>
    <t>RESEX Marinha Chocoaré-Mato Grosso/Gestão integrada com RESEX Maracanã; RESEX Mestre Lucindo; RESEX Cuinarana</t>
  </si>
  <si>
    <t>RESEX de São João da Ponta/Gestão integrada com RESEX Mãe Grande de Curuçá e RESEX Marinha Mocapajuba</t>
  </si>
  <si>
    <t>RESEX do Cazumbá-Iracema</t>
  </si>
  <si>
    <t>RESEX do Rio Cautário</t>
  </si>
  <si>
    <t>RESEX Ipaú-Anilzinho</t>
  </si>
  <si>
    <t>RESEX do Lago do Capanã Grande</t>
  </si>
  <si>
    <t>RESEX Mãe Grande de Curuçá/Gestão integrada com RESEX Marinha Mocapajuba e RESEX de São João da Ponta</t>
  </si>
  <si>
    <t>RESEX Mapuá</t>
  </si>
  <si>
    <t>RESEX Riozinho do Anfrísio</t>
  </si>
  <si>
    <t>RESEX Tapajós-Arapiuns</t>
  </si>
  <si>
    <t>PARNA do Rio Novo</t>
  </si>
  <si>
    <t>PARNA do Jamanxim</t>
  </si>
  <si>
    <t>RESEX Arióca Pruanã</t>
  </si>
  <si>
    <t>RESEX Alto Tarauacá</t>
  </si>
  <si>
    <t>RESEX de Cururupu</t>
  </si>
  <si>
    <t>RESEX Rio Iriri</t>
  </si>
  <si>
    <t>PARNA do Juruena</t>
  </si>
  <si>
    <t>RESEX Terra Grande Pracuúba</t>
  </si>
  <si>
    <t>PARNA Campos Amazônicos</t>
  </si>
  <si>
    <t>PE Igarapés do Juruena</t>
  </si>
  <si>
    <t>PE Guajará-Mirim</t>
  </si>
  <si>
    <t>ESEC Serra dos Três Irmãos</t>
  </si>
  <si>
    <t>RESEX do Rio Pacaás Novos</t>
  </si>
  <si>
    <t>RESEX Estadual Rio Cautário</t>
  </si>
  <si>
    <t>PE Chandless</t>
  </si>
  <si>
    <t>RDS do Aripuanã/Mosaico Apuí</t>
  </si>
  <si>
    <t>RDS Bararati/ Mosaico Apuí</t>
  </si>
  <si>
    <t>RDS Piagaçú-Purus</t>
  </si>
  <si>
    <t>RDS Uacari</t>
  </si>
  <si>
    <t>RESEX Catuá-Ipixuna</t>
  </si>
  <si>
    <t>RESEX do Guariba/Mosaico Apuí</t>
  </si>
  <si>
    <t>PE Guariba/Mosaico Apuí</t>
  </si>
  <si>
    <t>PE do Sucunduri/Mosaico Apuí</t>
  </si>
  <si>
    <t>PE Cantão</t>
  </si>
  <si>
    <t>RESEX do Médio Purus</t>
  </si>
  <si>
    <t>PARNA Nascentes do Lago Jari</t>
  </si>
  <si>
    <t>RESEX Ituxi</t>
  </si>
  <si>
    <t>RESEX Rio Xingu</t>
  </si>
  <si>
    <t>RDS do Matupiri/Gestão integrada com PE Matupiri</t>
  </si>
  <si>
    <t>PE do Matupiri/Gestão integrada com RDS do Matupiri</t>
  </si>
  <si>
    <t>RESEX Marinha Mocapajuba/Gestão integrada com RESEX Mãe Grande de Curuçá e RESEX de São João da Ponta</t>
  </si>
  <si>
    <t>RESEX Marinha Mestre Lucindo/Gestão integrada com RESEX Maracanã; RESEX Chocoaré-Mato Grosso; RESEX Cuinarana</t>
  </si>
  <si>
    <t>RESEX Marinha Cuinarana/Gestão integrada com RESEX Maracanã; RESEX Chocoaré-Mato Grosso; RESEX Mestre Lucindo</t>
  </si>
  <si>
    <t>RDS Puranga Conquista/Gestão integrada com PE Rio Negro Setor Sul</t>
  </si>
  <si>
    <t>PSA</t>
  </si>
  <si>
    <t>compensação</t>
  </si>
  <si>
    <t>conversão de multas</t>
  </si>
  <si>
    <t>ICMS ecológico</t>
  </si>
  <si>
    <t>REDD+</t>
  </si>
  <si>
    <t>doações não-ARPA</t>
  </si>
  <si>
    <t>outras fontes</t>
  </si>
  <si>
    <t>Se outra fonte de recurso, qual?</t>
  </si>
  <si>
    <t>ID CNUC</t>
  </si>
  <si>
    <t>OG</t>
  </si>
  <si>
    <t>Recursos de Manutenção da UC</t>
  </si>
  <si>
    <t>Recursos de Investimento da UC</t>
  </si>
  <si>
    <t>Total não salarial</t>
  </si>
  <si>
    <t>PE Cristalino I e II</t>
  </si>
  <si>
    <t>Nº de funcionarios em exercicio</t>
  </si>
  <si>
    <t>orçamento do OG</t>
  </si>
  <si>
    <t>Receitas Próprias da UC</t>
  </si>
  <si>
    <t>Dados UC</t>
  </si>
  <si>
    <t>Funcionários</t>
  </si>
  <si>
    <t>Receitas</t>
  </si>
  <si>
    <t>Com salário</t>
  </si>
  <si>
    <t>Totais</t>
  </si>
  <si>
    <t>Nº de funcionarios lotados</t>
  </si>
  <si>
    <r>
      <rPr>
        <b/>
        <sz val="10"/>
        <color indexed="8"/>
        <rFont val="Arial"/>
        <family val="2"/>
      </rPr>
      <t xml:space="preserve">Detalhamento da metodoligia para cálculo de contrapartida
</t>
    </r>
    <r>
      <rPr>
        <sz val="10"/>
        <color indexed="8"/>
        <rFont val="Arial"/>
        <family val="2"/>
      </rPr>
      <t>Explicar, de forma sucinta, na caixa cinza ao lado, a metodologia utilizada para obtenção dos valores de contrapartida, inclusive indicando se foi dada publicidade e respectiva fonte de obtenção de dados, se disponível.</t>
    </r>
  </si>
  <si>
    <t>Atenção, antes de inserir os dados de contrapartida, leia as instruções abaixo!</t>
  </si>
  <si>
    <t>O que considerar como recursos de Manutenção? Custos relacionados a:</t>
  </si>
  <si>
    <t>O que considerar como recursos de Investimento?
Custos relacionados a:</t>
  </si>
  <si>
    <t>Quais serão as fontes de recursos consideradas?</t>
  </si>
  <si>
    <r>
      <t xml:space="preserve">1 - </t>
    </r>
    <r>
      <rPr>
        <sz val="12"/>
        <color theme="2" tint="-0.749992370372631"/>
        <rFont val="Calibri"/>
        <family val="2"/>
      </rPr>
      <t xml:space="preserve">Após selecionar aba correspondente ao OG, detalhar no campo cinza a metodologia de obtenção de dados conforme instruções
</t>
    </r>
    <r>
      <rPr>
        <b/>
        <sz val="12"/>
        <color theme="2" tint="-0.749992370372631"/>
        <rFont val="Calibri"/>
        <family val="2"/>
      </rPr>
      <t>2 -</t>
    </r>
    <r>
      <rPr>
        <sz val="12"/>
        <color theme="2" tint="-0.749992370372631"/>
        <rFont val="Calibri"/>
        <family val="2"/>
      </rPr>
      <t xml:space="preserve"> Preencher os dados sobre funcionários
</t>
    </r>
    <r>
      <rPr>
        <b/>
        <sz val="12"/>
        <color theme="2" tint="-0.749992370372631"/>
        <rFont val="Calibri"/>
        <family val="2"/>
      </rPr>
      <t xml:space="preserve">3 - </t>
    </r>
    <r>
      <rPr>
        <sz val="12"/>
        <color theme="2" tint="-0.749992370372631"/>
        <rFont val="Calibri"/>
        <family val="2"/>
      </rPr>
      <t xml:space="preserve">Preencher os dados sobre receitas:
</t>
    </r>
    <r>
      <rPr>
        <b/>
        <sz val="12"/>
        <color theme="2" tint="-0.749992370372631"/>
        <rFont val="Calibri"/>
        <family val="2"/>
      </rPr>
      <t xml:space="preserve">    a)</t>
    </r>
    <r>
      <rPr>
        <sz val="12"/>
        <color theme="2" tint="-0.749992370372631"/>
        <rFont val="Calibri"/>
        <family val="2"/>
      </rPr>
      <t xml:space="preserve"> Selecionar a fonte de recursos
</t>
    </r>
    <r>
      <rPr>
        <b/>
        <sz val="12"/>
        <color theme="2" tint="-0.749992370372631"/>
        <rFont val="Calibri"/>
        <family val="2"/>
      </rPr>
      <t xml:space="preserve">    b)</t>
    </r>
    <r>
      <rPr>
        <sz val="12"/>
        <color theme="2" tint="-0.749992370372631"/>
        <rFont val="Calibri"/>
        <family val="2"/>
      </rPr>
      <t xml:space="preserve"> Caso não haja a fonte, selecione "outros" e especifique na coluna à direita
</t>
    </r>
    <r>
      <rPr>
        <b/>
        <sz val="12"/>
        <color theme="2" tint="-0.749992370372631"/>
        <rFont val="Calibri"/>
        <family val="2"/>
      </rPr>
      <t xml:space="preserve">    c)</t>
    </r>
    <r>
      <rPr>
        <sz val="12"/>
        <color theme="2" tint="-0.749992370372631"/>
        <rFont val="Calibri"/>
        <family val="2"/>
      </rPr>
      <t xml:space="preserve"> Adicione os recursos de manutenção e de investimento (verificar ao lado os recursos considerados de manutenção e de investimento)
</t>
    </r>
    <r>
      <rPr>
        <b/>
        <sz val="12"/>
        <color theme="2" tint="-0.749992370372631"/>
        <rFont val="Calibri"/>
        <family val="2"/>
      </rPr>
      <t xml:space="preserve">    d)</t>
    </r>
    <r>
      <rPr>
        <sz val="12"/>
        <color theme="2" tint="-0.749992370372631"/>
        <rFont val="Calibri"/>
        <family val="2"/>
      </rPr>
      <t xml:space="preserve"> Adicionar salários para cada UC
</t>
    </r>
    <r>
      <rPr>
        <b/>
        <sz val="12"/>
        <color theme="2" tint="-0.749992370372631"/>
        <rFont val="Calibri"/>
        <family val="2"/>
      </rPr>
      <t xml:space="preserve">4 - </t>
    </r>
    <r>
      <rPr>
        <sz val="12"/>
        <color theme="2" tint="-0.749992370372631"/>
        <rFont val="Calibri"/>
        <family val="2"/>
      </rPr>
      <t xml:space="preserve">Caso haja outras fontes de recursos para uma mesma UC, adicionar outras linhas para essas UCs e inserir as respectivas fontes e valores
</t>
    </r>
    <r>
      <rPr>
        <b/>
        <sz val="12"/>
        <color theme="2" tint="-0.749992370372631"/>
        <rFont val="Calibri"/>
        <family val="2"/>
      </rPr>
      <t>5 -</t>
    </r>
    <r>
      <rPr>
        <sz val="12"/>
        <color theme="2" tint="-0.749992370372631"/>
        <rFont val="Calibri"/>
        <family val="2"/>
      </rPr>
      <t xml:space="preserve"> Os "totais" são </t>
    </r>
    <r>
      <rPr>
        <b/>
        <sz val="12"/>
        <color theme="2" tint="-0.749992370372631"/>
        <rFont val="Calibri"/>
        <family val="2"/>
      </rPr>
      <t>preenchidos automaticamente</t>
    </r>
  </si>
  <si>
    <r>
      <rPr>
        <b/>
        <sz val="10"/>
        <color theme="2" tint="-0.749992370372631"/>
        <rFont val="Calibri"/>
        <family val="2"/>
      </rPr>
      <t>Atenção</t>
    </r>
    <r>
      <rPr>
        <sz val="10"/>
        <color theme="2" tint="-0.749992370372631"/>
        <rFont val="Calibri"/>
        <family val="2"/>
      </rPr>
      <t xml:space="preserve">: Considerar valores investidos em ações relacionadas aos objetivos de conservação e proteção da UC, sejam elas </t>
    </r>
    <r>
      <rPr>
        <b/>
        <sz val="10"/>
        <color theme="2" tint="-0.749992370372631"/>
        <rFont val="Calibri"/>
        <family val="2"/>
      </rPr>
      <t xml:space="preserve">ligadas ou não </t>
    </r>
    <r>
      <rPr>
        <sz val="10"/>
        <color theme="2" tint="-0.749992370372631"/>
        <rFont val="Calibri"/>
        <family val="2"/>
      </rPr>
      <t>aos marcos refrenciais do Programa ARPA.</t>
    </r>
  </si>
  <si>
    <r>
      <t>"</t>
    </r>
    <r>
      <rPr>
        <i/>
        <sz val="10"/>
        <color theme="2" tint="-0.749992370372631"/>
        <rFont val="Calibri"/>
        <family val="2"/>
      </rPr>
      <t xml:space="preserve">Cada OG deverá reportar o montante de recursos financeiros não-salariais aportados nas UCs apoiadas, para financiamento de ações relacionadas aos objetivos de conservação e proteção da UC, os quais sejam complementares às doações do ARPA, ou seja, não ligados aos recursos provenientes do Fundo de Transição ou de seus doadores, tais como o orçamento, a compensação ambiental, as receitas próprias, o pagamento por serviços ambientais, a conversão de multas, o ICMS-Ecológico, o mecanismo REDD+ (Redução das Emissões por Desmatamento e Degradação Florestal) e similares, entre outras fontes. O valor médio do período de análise que deverá ser aportado anualmente para cada OG deverá ser condizente com a trajetória de crescimento percentual constante que chega a 100% dos custos em 2039, e será estabelecido pela modelagem financeira mais atual e sendo constantemente atualizado no site do Programa ARPA e publicado no momento de solicitação dos relatórios de contrapartida, via e-mail. </t>
    </r>
    <r>
      <rPr>
        <sz val="10"/>
        <color theme="2" tint="-0.749992370372631"/>
        <rFont val="Calibri"/>
        <family val="2"/>
      </rPr>
      <t xml:space="preserve">" </t>
    </r>
    <r>
      <rPr>
        <b/>
        <sz val="10"/>
        <color theme="2" tint="-0.749992370372631"/>
        <rFont val="Calibri"/>
        <family val="2"/>
      </rPr>
      <t>(Fonte: Manual Operacional do Programa ARPA)</t>
    </r>
  </si>
  <si>
    <t>- Elaboração do Plano de Manejo
- Atividades p/ funcionamento de conselho formado
- Atividades de apoio para Termos de Compromisso ou CCDRU
- Aquisição de sinalização
- Demarcações estratégicas
- Atividades de regularização fundiária
- Elaboração de Plano de Proteção
- Obras
- Aquisição de equipamentos
- Pesquisa e Monitoramento socioambiental ou da biodiversidade
- Capacitações e requalificações
- Diárias e passagens relacionadas a custos de investimento
- Contratos e consultorias relacionados a investimento
- Outras atividades de investimento relacionadas aos objetivos de conservação e proteção da UC</t>
  </si>
  <si>
    <t>- Revisão do Plano de Manejo
- Atividades p/ formação de conselho
- Implementação de sinalização
Material de consumo e alimentação
- Manutenção de equipamentos
- Atividades de Proteção
- Manutenção de instalações
- Diárias e passagens relacionadas a custos de manutenção
- Contratos e consultorias relacionados à manutenção
- Outras atividades de manuntenção relacionadas aos objetivos de conservação e proteção da UC</t>
  </si>
  <si>
    <t>KfW/Rem II</t>
  </si>
  <si>
    <t>Tesouro Estadual</t>
  </si>
  <si>
    <t>PBF</t>
  </si>
  <si>
    <t>M</t>
  </si>
  <si>
    <t>PE</t>
  </si>
  <si>
    <t>SS</t>
  </si>
  <si>
    <t>Compensação Ambiental</t>
  </si>
  <si>
    <t>Fonte 0216</t>
  </si>
  <si>
    <t xml:space="preserve">             -</t>
  </si>
  <si>
    <t>Orçamento do OG</t>
  </si>
  <si>
    <t>KfW/Rem II/Recursos Próprios</t>
  </si>
  <si>
    <t>Fonte 0216/Fonte 205</t>
  </si>
  <si>
    <t>Compensação Ambiental/Recursos OEMA - TO</t>
  </si>
  <si>
    <t>Rótulos de Linha</t>
  </si>
  <si>
    <t>Total Geral</t>
  </si>
  <si>
    <t>Soma de Total não salarial</t>
  </si>
  <si>
    <t>Rótulos de Coluna</t>
  </si>
  <si>
    <t>(vazio)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</si>
</sst>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 &quot;#,##0.00"/>
  </numFmts>
  <fonts count="24"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rgb="FF000000"/>
      <name val="Calibri1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theme="0"/>
      <name val="Calibri"/>
      <family val="2"/>
    </font>
    <font>
      <sz val="11"/>
      <name val="Calibri"/>
      <family val="2"/>
    </font>
    <font>
      <b/>
      <sz val="12.5"/>
      <name val="Calibri"/>
      <family val="2"/>
    </font>
    <font>
      <b/>
      <sz val="11"/>
      <color theme="1" tint="0.499984740745262"/>
      <name val="Calibri"/>
      <family val="2"/>
    </font>
    <font>
      <sz val="11"/>
      <color theme="2" tint="-0.749992370372631"/>
      <name val="Calibri"/>
      <family val="2"/>
    </font>
    <font>
      <b/>
      <sz val="12"/>
      <color theme="2" tint="-0.749992370372631"/>
      <name val="Calibri"/>
      <family val="2"/>
    </font>
    <font>
      <sz val="12"/>
      <color theme="2" tint="-0.749992370372631"/>
      <name val="Calibri"/>
      <family val="2"/>
    </font>
    <font>
      <sz val="10"/>
      <color theme="2" tint="-0.749992370372631"/>
      <name val="Calibri"/>
      <family val="2"/>
    </font>
    <font>
      <b/>
      <sz val="10"/>
      <color theme="2" tint="-0.749992370372631"/>
      <name val="Calibri"/>
      <family val="2"/>
    </font>
    <font>
      <i/>
      <sz val="10"/>
      <color theme="2" tint="-0.749992370372631"/>
      <name val="Calibri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46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5" fillId="0" borderId="0" applyNumberFormat="0" applyBorder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4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65" fontId="8" fillId="0" borderId="13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1" applyFont="1" applyBorder="1" applyAlignment="1">
      <alignment vertical="center"/>
    </xf>
    <xf numFmtId="165" fontId="8" fillId="0" borderId="15" xfId="1" applyNumberFormat="1" applyFont="1" applyBorder="1" applyAlignment="1">
      <alignment vertical="center"/>
    </xf>
    <xf numFmtId="165" fontId="8" fillId="0" borderId="6" xfId="1" applyNumberFormat="1" applyFont="1" applyBorder="1" applyAlignment="1">
      <alignment vertical="center"/>
    </xf>
    <xf numFmtId="0" fontId="9" fillId="5" borderId="1" xfId="1" applyFont="1" applyFill="1" applyBorder="1" applyAlignment="1">
      <alignment horizontal="center"/>
    </xf>
    <xf numFmtId="0" fontId="2" fillId="0" borderId="0" xfId="1" applyFill="1"/>
    <xf numFmtId="0" fontId="2" fillId="0" borderId="0" xfId="1" applyFill="1" applyAlignment="1">
      <alignment wrapText="1"/>
    </xf>
    <xf numFmtId="165" fontId="8" fillId="0" borderId="8" xfId="1" applyNumberFormat="1" applyFont="1" applyBorder="1" applyAlignment="1">
      <alignment vertical="center"/>
    </xf>
    <xf numFmtId="165" fontId="8" fillId="0" borderId="11" xfId="1" applyNumberFormat="1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164" fontId="10" fillId="0" borderId="24" xfId="3" applyFont="1" applyBorder="1" applyAlignment="1">
      <alignment vertical="center"/>
    </xf>
    <xf numFmtId="164" fontId="10" fillId="0" borderId="9" xfId="3" applyFont="1" applyBorder="1" applyAlignment="1">
      <alignment vertical="center"/>
    </xf>
    <xf numFmtId="164" fontId="10" fillId="0" borderId="25" xfId="3" applyFont="1" applyBorder="1" applyAlignment="1">
      <alignment vertical="center"/>
    </xf>
    <xf numFmtId="165" fontId="1" fillId="0" borderId="3" xfId="3" applyNumberFormat="1" applyFont="1" applyBorder="1" applyAlignment="1">
      <alignment vertical="center"/>
    </xf>
    <xf numFmtId="164" fontId="1" fillId="0" borderId="3" xfId="3" applyFont="1" applyBorder="1" applyAlignment="1">
      <alignment vertical="center"/>
    </xf>
    <xf numFmtId="164" fontId="1" fillId="0" borderId="12" xfId="3" applyFont="1" applyBorder="1" applyAlignment="1">
      <alignment vertical="center"/>
    </xf>
    <xf numFmtId="164" fontId="1" fillId="0" borderId="5" xfId="3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9" fillId="5" borderId="8" xfId="1" applyNumberFormat="1" applyFont="1" applyFill="1" applyBorder="1"/>
    <xf numFmtId="164" fontId="9" fillId="5" borderId="19" xfId="1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165" fontId="8" fillId="0" borderId="10" xfId="1" applyNumberFormat="1" applyFont="1" applyBorder="1" applyAlignment="1">
      <alignment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165" fontId="10" fillId="0" borderId="24" xfId="3" applyNumberFormat="1" applyFont="1" applyBorder="1" applyAlignment="1">
      <alignment vertical="center"/>
    </xf>
    <xf numFmtId="164" fontId="1" fillId="0" borderId="3" xfId="3" applyNumberFormat="1" applyFont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0" xfId="0" applyFont="1" applyFill="1" applyBorder="1" applyAlignment="1">
      <alignment vertical="center"/>
    </xf>
    <xf numFmtId="0" fontId="13" fillId="8" borderId="34" xfId="0" applyFont="1" applyFill="1" applyBorder="1" applyAlignment="1">
      <alignment horizontal="justify" vertical="center" wrapText="1"/>
    </xf>
    <xf numFmtId="0" fontId="13" fillId="8" borderId="0" xfId="0" applyFont="1" applyFill="1" applyBorder="1" applyAlignment="1">
      <alignment horizontal="justify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3" fillId="8" borderId="35" xfId="0" applyFont="1" applyFill="1" applyBorder="1" applyAlignment="1">
      <alignment horizontal="justify" vertical="center" wrapText="1"/>
    </xf>
    <xf numFmtId="0" fontId="15" fillId="8" borderId="0" xfId="0" applyFont="1" applyFill="1" applyBorder="1" applyAlignment="1">
      <alignment horizontal="left" vertical="top"/>
    </xf>
    <xf numFmtId="49" fontId="15" fillId="8" borderId="0" xfId="0" applyNumberFormat="1" applyFont="1" applyFill="1" applyBorder="1" applyAlignment="1">
      <alignment vertical="top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166" fontId="21" fillId="0" borderId="39" xfId="1" applyNumberFormat="1" applyFont="1" applyBorder="1" applyAlignment="1">
      <alignment horizontal="center" vertical="center"/>
    </xf>
    <xf numFmtId="166" fontId="21" fillId="0" borderId="37" xfId="1" applyNumberFormat="1" applyFont="1" applyBorder="1" applyAlignment="1">
      <alignment horizontal="center" vertical="center"/>
    </xf>
    <xf numFmtId="166" fontId="21" fillId="0" borderId="40" xfId="1" applyNumberFormat="1" applyFont="1" applyBorder="1" applyAlignment="1">
      <alignment horizontal="center" vertical="center"/>
    </xf>
    <xf numFmtId="166" fontId="22" fillId="0" borderId="36" xfId="3" applyNumberFormat="1" applyFont="1" applyFill="1" applyBorder="1" applyAlignment="1" applyProtection="1">
      <alignment horizontal="center" vertical="center"/>
    </xf>
    <xf numFmtId="166" fontId="23" fillId="0" borderId="41" xfId="3" applyNumberFormat="1" applyFont="1" applyFill="1" applyBorder="1" applyAlignment="1" applyProtection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vertical="center"/>
    </xf>
    <xf numFmtId="165" fontId="8" fillId="0" borderId="44" xfId="1" applyNumberFormat="1" applyFont="1" applyBorder="1" applyAlignment="1">
      <alignment vertical="center"/>
    </xf>
    <xf numFmtId="165" fontId="8" fillId="0" borderId="42" xfId="1" applyNumberFormat="1" applyFont="1" applyBorder="1" applyAlignment="1">
      <alignment vertical="center"/>
    </xf>
    <xf numFmtId="165" fontId="8" fillId="0" borderId="45" xfId="1" applyNumberFormat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164" fontId="1" fillId="0" borderId="1" xfId="3" applyBorder="1"/>
    <xf numFmtId="164" fontId="1" fillId="0" borderId="13" xfId="3" applyBorder="1" applyAlignment="1">
      <alignment vertical="center"/>
    </xf>
    <xf numFmtId="164" fontId="1" fillId="0" borderId="10" xfId="3" applyBorder="1" applyAlignment="1">
      <alignment vertical="center"/>
    </xf>
    <xf numFmtId="164" fontId="1" fillId="0" borderId="8" xfId="3" applyBorder="1" applyAlignment="1">
      <alignment vertical="center"/>
    </xf>
    <xf numFmtId="164" fontId="1" fillId="0" borderId="1" xfId="3" applyBorder="1" applyAlignment="1">
      <alignment vertical="center"/>
    </xf>
    <xf numFmtId="164" fontId="1" fillId="0" borderId="2" xfId="3" applyBorder="1" applyAlignment="1">
      <alignment vertical="center"/>
    </xf>
    <xf numFmtId="164" fontId="1" fillId="0" borderId="2" xfId="3" applyBorder="1"/>
    <xf numFmtId="164" fontId="1" fillId="0" borderId="0" xfId="3"/>
    <xf numFmtId="0" fontId="8" fillId="8" borderId="3" xfId="6" applyFont="1" applyFill="1" applyBorder="1" applyAlignment="1">
      <alignment horizontal="center" vertical="center"/>
    </xf>
    <xf numFmtId="0" fontId="8" fillId="8" borderId="1" xfId="6" applyFont="1" applyFill="1" applyBorder="1" applyAlignment="1">
      <alignment horizontal="left" vertical="center" wrapText="1"/>
    </xf>
    <xf numFmtId="0" fontId="8" fillId="8" borderId="4" xfId="6" applyFont="1" applyFill="1" applyBorder="1" applyAlignment="1">
      <alignment horizontal="center" vertical="center"/>
    </xf>
    <xf numFmtId="0" fontId="8" fillId="8" borderId="8" xfId="1" applyFont="1" applyFill="1" applyBorder="1" applyAlignment="1">
      <alignment horizontal="center" vertical="center"/>
    </xf>
    <xf numFmtId="165" fontId="8" fillId="8" borderId="8" xfId="1" applyNumberFormat="1" applyFont="1" applyFill="1" applyBorder="1" applyAlignment="1">
      <alignment horizontal="center" vertical="center"/>
    </xf>
    <xf numFmtId="165" fontId="8" fillId="8" borderId="8" xfId="3" applyNumberFormat="1" applyFont="1" applyFill="1" applyBorder="1" applyAlignment="1">
      <alignment horizontal="center" vertical="center"/>
    </xf>
    <xf numFmtId="165" fontId="8" fillId="8" borderId="1" xfId="1" applyNumberFormat="1" applyFont="1" applyFill="1" applyBorder="1" applyAlignment="1">
      <alignment horizontal="center" vertical="center"/>
    </xf>
    <xf numFmtId="165" fontId="8" fillId="8" borderId="2" xfId="1" applyNumberFormat="1" applyFont="1" applyFill="1" applyBorder="1" applyAlignment="1">
      <alignment horizontal="left" vertical="center"/>
    </xf>
    <xf numFmtId="164" fontId="1" fillId="8" borderId="3" xfId="4" applyFont="1" applyFill="1" applyBorder="1" applyAlignment="1">
      <alignment horizontal="center" vertical="center"/>
    </xf>
    <xf numFmtId="165" fontId="1" fillId="8" borderId="24" xfId="4" applyNumberFormat="1" applyFont="1" applyFill="1" applyBorder="1" applyAlignment="1">
      <alignment vertical="center"/>
    </xf>
    <xf numFmtId="0" fontId="6" fillId="8" borderId="3" xfId="6" applyFont="1" applyFill="1" applyBorder="1" applyAlignment="1">
      <alignment horizontal="center" vertical="center"/>
    </xf>
    <xf numFmtId="165" fontId="8" fillId="0" borderId="8" xfId="1" applyNumberFormat="1" applyFont="1" applyBorder="1" applyAlignment="1">
      <alignment vertical="center" wrapText="1"/>
    </xf>
    <xf numFmtId="0" fontId="8" fillId="0" borderId="1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2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165" fontId="8" fillId="0" borderId="8" xfId="1" applyNumberFormat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165" fontId="1" fillId="0" borderId="3" xfId="3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165" fontId="10" fillId="0" borderId="24" xfId="3" applyNumberFormat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0" fillId="0" borderId="0" xfId="1" applyFont="1"/>
    <xf numFmtId="0" fontId="9" fillId="0" borderId="0" xfId="1" applyFont="1" applyAlignment="1">
      <alignment horizontal="center" vertical="center"/>
    </xf>
    <xf numFmtId="43" fontId="9" fillId="0" borderId="0" xfId="7" applyFont="1"/>
    <xf numFmtId="0" fontId="12" fillId="8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49" fontId="18" fillId="7" borderId="0" xfId="0" applyNumberFormat="1" applyFont="1" applyFill="1" applyBorder="1" applyAlignment="1">
      <alignment horizontal="distributed" vertical="center" wrapText="1" indent="1"/>
    </xf>
    <xf numFmtId="0" fontId="12" fillId="7" borderId="0" xfId="0" applyFont="1" applyFill="1" applyAlignment="1">
      <alignment horizontal="center" vertical="center"/>
    </xf>
    <xf numFmtId="0" fontId="16" fillId="6" borderId="0" xfId="0" applyFont="1" applyFill="1" applyBorder="1" applyAlignment="1">
      <alignment horizontal="left" vertical="center" wrapText="1" indent="1"/>
    </xf>
    <xf numFmtId="49" fontId="18" fillId="7" borderId="0" xfId="0" applyNumberFormat="1" applyFont="1" applyFill="1" applyBorder="1" applyAlignment="1">
      <alignment horizontal="center" vertical="center" wrapText="1"/>
    </xf>
    <xf numFmtId="49" fontId="15" fillId="7" borderId="0" xfId="0" applyNumberFormat="1" applyFont="1" applyFill="1" applyBorder="1" applyAlignment="1">
      <alignment horizontal="left" vertical="top" wrapText="1" indent="1"/>
    </xf>
    <xf numFmtId="49" fontId="15" fillId="7" borderId="0" xfId="0" applyNumberFormat="1" applyFont="1" applyFill="1" applyBorder="1" applyAlignment="1">
      <alignment horizontal="left" vertical="top" inden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justify" vertical="center" wrapText="1"/>
    </xf>
    <xf numFmtId="0" fontId="8" fillId="6" borderId="17" xfId="1" applyFont="1" applyFill="1" applyBorder="1" applyAlignment="1">
      <alignment horizontal="justify" vertical="center" wrapText="1"/>
    </xf>
    <xf numFmtId="0" fontId="8" fillId="6" borderId="32" xfId="1" applyFont="1" applyFill="1" applyBorder="1" applyAlignment="1">
      <alignment horizontal="justify" vertical="center" wrapText="1"/>
    </xf>
    <xf numFmtId="0" fontId="2" fillId="5" borderId="33" xfId="1" applyFill="1" applyBorder="1" applyAlignment="1">
      <alignment horizontal="justify" vertical="top"/>
    </xf>
    <xf numFmtId="0" fontId="2" fillId="5" borderId="17" xfId="1" applyFill="1" applyBorder="1" applyAlignment="1">
      <alignment horizontal="justify" vertical="top"/>
    </xf>
    <xf numFmtId="0" fontId="2" fillId="5" borderId="18" xfId="1" applyFill="1" applyBorder="1" applyAlignment="1">
      <alignment horizontal="justify" vertical="top"/>
    </xf>
    <xf numFmtId="166" fontId="21" fillId="0" borderId="39" xfId="1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8">
    <cellStyle name="Excel Built-in Excel Built-in TableStyleLight1" xfId="1"/>
    <cellStyle name="Excel Built-in Normal" xfId="2"/>
    <cellStyle name="Excel Built-in Normal 1" xfId="5"/>
    <cellStyle name="Moeda" xfId="3" builtinId="4"/>
    <cellStyle name="Moeda 2" xfId="4"/>
    <cellStyle name="Normal" xfId="0" builtinId="0"/>
    <cellStyle name="Normal 2" xfId="6"/>
    <cellStyle name="Vírgula" xfId="7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4C2D"/>
      <color rgb="FF0060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bio-my.sharepoint.com/personal/edegar_silva_funbio_org_br/Documents/ARPA/Dados%20Financeiros/Contrapartida%20Governamental/2018/Recebidos%20OG/AM/Modelo_Contrapartida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bio-my.sharepoint.com/personal/edegar_silva_funbio_org_br/Documents/ARPA/Dados%20Financeiros/Contrapartida%20Governamental/2018/Recebidos%20OG/ICMBio/Contrapartida_2018_%20ICMB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bio-my.sharepoint.com/personal/edegar_silva_funbio_org_br/Documents/ARPA/Dados%20Financeiros/Contrapartida%20Governamental/2018/Recebidos%20OG/MT/Modelo_Contrapartida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bio-my.sharepoint.com/personal/edegar_silva_funbio_org_br/Documents/ARPA/Dados%20Financeiros/Contrapartida%20Governamental/2018/Recebidos%20OG/PA/C&#243;pia%20de%20Modelo_Contrapartid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trapartida_AC"/>
      <sheetName val="Contrapartida_AM"/>
      <sheetName val="Contrapartida_AP"/>
      <sheetName val="Contrapartida_ICMBio"/>
      <sheetName val="Contrapartida_MT"/>
      <sheetName val="Contrapartida_PA"/>
      <sheetName val="Contrapartida_RO"/>
      <sheetName val="Contrapartida_TO"/>
      <sheetName val="Contrapartida_2018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trapartida_AC"/>
      <sheetName val="Contrapartida_AM"/>
      <sheetName val="Contrapartida_AP"/>
      <sheetName val="Contrapartida_ICMBio"/>
      <sheetName val="Contrapartida_MT"/>
      <sheetName val="Contrapartida_PA"/>
      <sheetName val="Contrapartida_RO"/>
      <sheetName val="Contrapartida_TO"/>
      <sheetName val="Contrapartida_2018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trapartida_AC"/>
      <sheetName val="Contrapartida_AM"/>
      <sheetName val="Contrapartida_AP"/>
      <sheetName val="Contrapartida_ICMBio"/>
      <sheetName val="Contrapartida_MT"/>
      <sheetName val="Contrapartida_PA"/>
      <sheetName val="Contrapartida_RO"/>
      <sheetName val="Contrapartida_TO"/>
      <sheetName val="Contrapartida_2018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trapartida_AC"/>
      <sheetName val="Contrapartida_AM"/>
      <sheetName val="Contrapartida_AP"/>
      <sheetName val="Contrapartida_ICMBio"/>
      <sheetName val="Contrapartida_MT"/>
      <sheetName val="Contrapartida_PA"/>
      <sheetName val="Contrapartida_RO"/>
      <sheetName val="Contrapartida_TO"/>
      <sheetName val="Contrapartida_2018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egar Bernardes Silva" refreshedDate="43692.612733217589" createdVersion="6" refreshedVersion="6" minRefreshableVersion="3" recordCount="135">
  <cacheSource type="worksheet">
    <worksheetSource ref="A4:L139" sheet="Todas"/>
  </cacheSource>
  <cacheFields count="12">
    <cacheField name="ID CNUC" numFmtId="0">
      <sharedItems containsSemiMixedTypes="0" containsString="0" containsNumber="1" containsInteger="1" minValue="47" maxValue="3182"/>
    </cacheField>
    <cacheField name="UC" numFmtId="0">
      <sharedItems/>
    </cacheField>
    <cacheField name="OG" numFmtId="0">
      <sharedItems count="8">
        <s v="ICMBio"/>
        <s v="AP"/>
        <s v="TO"/>
        <s v="PA"/>
        <s v="MT"/>
        <s v="AM"/>
        <s v="RO"/>
        <s v="AC"/>
      </sharedItems>
    </cacheField>
    <cacheField name="Nº de funcionarios lotados" numFmtId="0">
      <sharedItems containsString="0" containsBlank="1" containsNumber="1" containsInteger="1" minValue="0" maxValue="19"/>
    </cacheField>
    <cacheField name="Nº de funcionarios em exercicio" numFmtId="0">
      <sharedItems containsBlank="1" containsMixedTypes="1" containsNumber="1" containsInteger="1" minValue="1" maxValue="25"/>
    </cacheField>
    <cacheField name="Fonte de Recurso " numFmtId="0">
      <sharedItems containsBlank="1" count="8">
        <s v="orçamento do OG"/>
        <s v="compensação"/>
        <s v="Compensação Ambiental/Recursos OEMA - TO"/>
        <s v="Tesouro Estadual"/>
        <s v="PBF"/>
        <m/>
        <s v="Fonte 0216/Fonte 205"/>
        <s v="KfW/Rem II/Recursos Próprios"/>
      </sharedItems>
    </cacheField>
    <cacheField name="Se outra fonte de recurso, qual?" numFmtId="0">
      <sharedItems containsBlank="1"/>
    </cacheField>
    <cacheField name="Recursos de Manutenção da UC" numFmtId="0">
      <sharedItems containsString="0" containsBlank="1" containsNumber="1" minValue="4151.1000000000004" maxValue="1983295.961104478"/>
    </cacheField>
    <cacheField name="Recursos de Investimento da UC" numFmtId="0">
      <sharedItems containsString="0" containsBlank="1" containsNumber="1" minValue="6714.15" maxValue="929745.74"/>
    </cacheField>
    <cacheField name="Salários (custos diretos e indiretos)" numFmtId="0">
      <sharedItems containsBlank="1" containsMixedTypes="1" containsNumber="1" minValue="28134.880000000001" maxValue="1980014.4"/>
    </cacheField>
    <cacheField name="Com salário" numFmtId="0">
      <sharedItems containsSemiMixedTypes="0" containsString="0" containsNumber="1" minValue="0" maxValue="3140536.6911044773"/>
    </cacheField>
    <cacheField name="Total não salarial" numFmtId="0">
      <sharedItems containsSemiMixedTypes="0" containsString="0" containsNumber="1" minValue="0" maxValue="1983295.9611044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n v="47"/>
    <s v="ESEC da Terra do Meio"/>
    <x v="0"/>
    <n v="0"/>
    <n v="3"/>
    <x v="0"/>
    <m/>
    <n v="591392.28"/>
    <m/>
    <n v="72870.98"/>
    <n v="664263.26"/>
    <n v="591392.28"/>
  </r>
  <r>
    <n v="49"/>
    <s v="PARNA de Anavilhanas"/>
    <x v="0"/>
    <n v="0"/>
    <n v="5"/>
    <x v="0"/>
    <m/>
    <n v="1526034.24"/>
    <m/>
    <n v="803304.68"/>
    <n v="2329338.92"/>
    <n v="1526034.24"/>
  </r>
  <r>
    <n v="56"/>
    <s v="ESEC Jutaí Solimões"/>
    <x v="0"/>
    <n v="1"/>
    <n v="1"/>
    <x v="0"/>
    <m/>
    <n v="171865.03110447765"/>
    <m/>
    <n v="49397.06"/>
    <n v="221262.09110447764"/>
    <n v="171865.03110447765"/>
  </r>
  <r>
    <n v="57"/>
    <s v="ESEC de Maracá"/>
    <x v="0"/>
    <n v="0"/>
    <n v="20"/>
    <x v="0"/>
    <m/>
    <n v="585362.21110447764"/>
    <m/>
    <n v="594353.52"/>
    <n v="1179715.7311044778"/>
    <n v="585362.21110447764"/>
  </r>
  <r>
    <n v="58"/>
    <s v="ESEC de Maracá-Jipioca"/>
    <x v="0"/>
    <n v="0"/>
    <n v="3"/>
    <x v="0"/>
    <m/>
    <n v="995257.52110447758"/>
    <m/>
    <n v="569616.12"/>
    <n v="1564873.6411044775"/>
    <n v="995257.52110447758"/>
  </r>
  <r>
    <n v="58"/>
    <s v="ESEC de Maracá-Jipioca"/>
    <x v="0"/>
    <n v="0"/>
    <n v="2"/>
    <x v="1"/>
    <m/>
    <m/>
    <n v="151809.94"/>
    <m/>
    <n v="151809.94"/>
    <n v="151809.94"/>
  </r>
  <r>
    <n v="60"/>
    <s v="ESEC de Niquiá"/>
    <x v="0"/>
    <n v="0"/>
    <n v="20"/>
    <x v="0"/>
    <m/>
    <n v="229179.53110447759"/>
    <m/>
    <n v="594353.52"/>
    <n v="823533.05110447761"/>
    <n v="229179.53110447759"/>
  </r>
  <r>
    <n v="67"/>
    <s v="ESEC do Jari"/>
    <x v="0"/>
    <n v="0"/>
    <n v="2"/>
    <x v="0"/>
    <m/>
    <n v="308116.13110447762"/>
    <m/>
    <n v="80891.91"/>
    <n v="389008.0411044776"/>
    <n v="308116.13110447762"/>
  </r>
  <r>
    <n v="68"/>
    <s v="ESEC Rio Acre"/>
    <x v="0"/>
    <n v="0"/>
    <n v="1"/>
    <x v="0"/>
    <m/>
    <n v="91763.191104477606"/>
    <m/>
    <n v="41189.050000000003"/>
    <n v="132952.24110447761"/>
    <n v="91763.191104477606"/>
  </r>
  <r>
    <n v="72"/>
    <s v="ESEC Juami-Japurá"/>
    <x v="0"/>
    <n v="0"/>
    <n v="3"/>
    <x v="0"/>
    <m/>
    <n v="495587.39110447769"/>
    <m/>
    <n v="411585.3"/>
    <n v="907172.69110447774"/>
    <n v="495587.39110447769"/>
  </r>
  <r>
    <n v="136"/>
    <s v="PARNA da Amazônia"/>
    <x v="0"/>
    <n v="0"/>
    <n v="25"/>
    <x v="0"/>
    <m/>
    <n v="380237.69110447762"/>
    <m/>
    <n v="106543.24"/>
    <n v="486780.93110447761"/>
    <n v="380237.69110447762"/>
  </r>
  <r>
    <n v="149"/>
    <s v="PARNA da Serra do Divisor"/>
    <x v="0"/>
    <n v="0"/>
    <n v="2"/>
    <x v="0"/>
    <m/>
    <n v="257878.53110447765"/>
    <m/>
    <n v="207930.92"/>
    <n v="465809.45110447763"/>
    <n v="257878.53110447765"/>
  </r>
  <r>
    <n v="151"/>
    <s v="PARNA da Serra do Pardo"/>
    <x v="0"/>
    <n v="0"/>
    <n v="4"/>
    <x v="0"/>
    <m/>
    <n v="1117388.2011044775"/>
    <m/>
    <n v="72870.98"/>
    <n v="1190259.1811044775"/>
    <n v="1117388.2011044775"/>
  </r>
  <r>
    <n v="163"/>
    <s v="PARNA de Pacaás Novos"/>
    <x v="0"/>
    <n v="0"/>
    <n v="2"/>
    <x v="0"/>
    <m/>
    <n v="756011.48110447754"/>
    <m/>
    <n v="411431.24"/>
    <n v="1167442.7211044775"/>
    <n v="756011.48110447754"/>
  </r>
  <r>
    <n v="169"/>
    <s v="PARNA do Cabo Orange"/>
    <x v="0"/>
    <n v="0"/>
    <n v="2"/>
    <x v="0"/>
    <m/>
    <n v="1380370.3211044776"/>
    <m/>
    <n v="529420.23"/>
    <n v="1909790.5511044776"/>
    <n v="1380370.3211044776"/>
  </r>
  <r>
    <n v="169"/>
    <s v="PARNA do Cabo Orange"/>
    <x v="0"/>
    <n v="0"/>
    <n v="2"/>
    <x v="1"/>
    <m/>
    <m/>
    <n v="21714.04"/>
    <m/>
    <n v="21714.04"/>
    <n v="21714.04"/>
  </r>
  <r>
    <n v="173"/>
    <s v="PARNA do Jaú"/>
    <x v="0"/>
    <n v="0"/>
    <n v="5"/>
    <x v="0"/>
    <m/>
    <n v="792402.91110447771"/>
    <m/>
    <n v="992568.57"/>
    <n v="992568.57"/>
    <n v="792402.91110447771"/>
  </r>
  <r>
    <n v="174"/>
    <s v="PARNA do Monte Roraima"/>
    <x v="0"/>
    <n v="0"/>
    <n v="20"/>
    <x v="0"/>
    <m/>
    <n v="618895.73110447754"/>
    <m/>
    <n v="594353.52"/>
    <n v="1213249.2511044776"/>
    <n v="618895.73110447754"/>
  </r>
  <r>
    <n v="179"/>
    <s v="PARNA do Viruá"/>
    <x v="0"/>
    <n v="0"/>
    <n v="20"/>
    <x v="0"/>
    <m/>
    <n v="912736.57110447763"/>
    <m/>
    <n v="594353.52"/>
    <n v="1507090.0911044776"/>
    <n v="912736.57110447763"/>
  </r>
  <r>
    <n v="187"/>
    <s v="PARNA Montanhas do Tumucumaque"/>
    <x v="0"/>
    <n v="0"/>
    <n v="5"/>
    <x v="0"/>
    <m/>
    <n v="819598.48110447777"/>
    <m/>
    <n v="290864.57"/>
    <n v="1110463.0511044778"/>
    <n v="819598.48110447777"/>
  </r>
  <r>
    <n v="188"/>
    <s v="PARNA Serra da Cutia"/>
    <x v="0"/>
    <n v="0"/>
    <n v="2"/>
    <x v="0"/>
    <m/>
    <n v="634908.53110447759"/>
    <m/>
    <n v="188164.06"/>
    <n v="823072.59110447764"/>
    <n v="634908.53110447759"/>
  </r>
  <r>
    <n v="189"/>
    <s v="PARNA Serra da Mocidade"/>
    <x v="0"/>
    <n v="0"/>
    <n v="20"/>
    <x v="0"/>
    <m/>
    <n v="224571.04110447766"/>
    <m/>
    <n v="594353.52"/>
    <n v="818924.56110447762"/>
    <n v="224571.04110447766"/>
  </r>
  <r>
    <n v="194"/>
    <s v="REBIO do Abufari"/>
    <x v="0"/>
    <n v="0"/>
    <n v="2"/>
    <x v="0"/>
    <m/>
    <n v="828200.65110447758"/>
    <m/>
    <n v="207991.52"/>
    <n v="1036192.1711044776"/>
    <n v="828200.65110447758"/>
  </r>
  <r>
    <n v="206"/>
    <s v="REBIO do Guaporé"/>
    <x v="0"/>
    <n v="0"/>
    <n v="5"/>
    <x v="0"/>
    <m/>
    <n v="891504.58110447763"/>
    <m/>
    <n v="143462.01"/>
    <n v="1034966.5911044776"/>
    <n v="891504.58110447763"/>
  </r>
  <r>
    <n v="207"/>
    <s v="REBIO do Gurupi"/>
    <x v="0"/>
    <n v="0"/>
    <n v="8"/>
    <x v="0"/>
    <m/>
    <n v="1561194.2611044776"/>
    <m/>
    <n v="813797.99"/>
    <n v="2374992.2511044778"/>
    <n v="1561194.2611044776"/>
  </r>
  <r>
    <n v="207"/>
    <s v="REBIO do Gurupi"/>
    <x v="0"/>
    <n v="0"/>
    <n v="8"/>
    <x v="1"/>
    <m/>
    <m/>
    <n v="128576.98"/>
    <m/>
    <n v="128576.98"/>
    <n v="128576.98"/>
  </r>
  <r>
    <n v="208"/>
    <s v="REBIO do Jaru"/>
    <x v="0"/>
    <n v="0"/>
    <n v="8"/>
    <x v="0"/>
    <m/>
    <n v="1160522.2911044774"/>
    <m/>
    <n v="1980014.4"/>
    <n v="3140536.6911044773"/>
    <n v="1160522.2911044774"/>
  </r>
  <r>
    <n v="209"/>
    <s v="REBIO Lago Piratuba"/>
    <x v="0"/>
    <n v="0"/>
    <n v="1"/>
    <x v="0"/>
    <m/>
    <n v="1459256.2111044773"/>
    <m/>
    <n v="585800.55000000005"/>
    <n v="2045056.7611044773"/>
    <n v="1459256.2111044773"/>
  </r>
  <r>
    <n v="210"/>
    <s v="REBIO do Rio Trombetas"/>
    <x v="0"/>
    <n v="0"/>
    <n v="4"/>
    <x v="0"/>
    <m/>
    <n v="184265.07110447763"/>
    <m/>
    <n v="425594.2"/>
    <n v="609859.27110447758"/>
    <n v="184265.07110447763"/>
  </r>
  <r>
    <n v="211"/>
    <s v="REBIO do Tapirapé"/>
    <x v="0"/>
    <n v="0"/>
    <n v="8"/>
    <x v="0"/>
    <m/>
    <n v="155327.81110447762"/>
    <m/>
    <n v="196391.93"/>
    <n v="351719.74110447761"/>
    <n v="155327.81110447762"/>
  </r>
  <r>
    <n v="213"/>
    <s v="REBIO de Uatumã"/>
    <x v="0"/>
    <n v="0"/>
    <n v="4"/>
    <x v="0"/>
    <m/>
    <n v="358478.58110447763"/>
    <m/>
    <n v="700261.81"/>
    <n v="1058740.3911044777"/>
    <n v="358478.58110447763"/>
  </r>
  <r>
    <n v="216"/>
    <s v="REBIO Nascentes da Serra do Cachimbo"/>
    <x v="0"/>
    <n v="0"/>
    <n v="25"/>
    <x v="0"/>
    <m/>
    <n v="1983295.961104478"/>
    <m/>
    <n v="106543.24"/>
    <n v="2089839.201104478"/>
    <n v="1983295.961104478"/>
  </r>
  <r>
    <n v="216"/>
    <s v="REBIO Nascentes da Serra do Cachimbo"/>
    <x v="0"/>
    <n v="0"/>
    <n v="25"/>
    <x v="1"/>
    <m/>
    <m/>
    <n v="929745.74"/>
    <m/>
    <n v="929745.74"/>
    <n v="929745.74"/>
  </r>
  <r>
    <n v="218"/>
    <s v="RDS Itatupã-Baquiá"/>
    <x v="0"/>
    <n v="0"/>
    <n v="1"/>
    <x v="0"/>
    <m/>
    <n v="166896.68110447761"/>
    <m/>
    <n v="51424.7"/>
    <n v="218321.38110447762"/>
    <n v="166896.68110447761"/>
  </r>
  <r>
    <n v="220"/>
    <s v="RESEX Auati-Paraná"/>
    <x v="0"/>
    <n v="0"/>
    <n v="2"/>
    <x v="0"/>
    <m/>
    <n v="171624.13110447762"/>
    <m/>
    <n v="262862.28999999998"/>
    <n v="434486.4211044776"/>
    <n v="171624.13110447762"/>
  </r>
  <r>
    <n v="221"/>
    <s v="RESEX Barreiro das Antas"/>
    <x v="0"/>
    <n v="0"/>
    <n v="1"/>
    <x v="0"/>
    <m/>
    <n v="181787.24110447764"/>
    <m/>
    <n v="131414.57999999999"/>
    <n v="313201.82110447763"/>
    <n v="181787.24110447764"/>
  </r>
  <r>
    <n v="222"/>
    <s v="RESEX Chico Mendes"/>
    <x v="0"/>
    <n v="0"/>
    <n v="5"/>
    <x v="0"/>
    <m/>
    <n v="640200.36110447766"/>
    <m/>
    <n v="631755.56999999995"/>
    <n v="1271955.9311044775"/>
    <n v="640200.36110447766"/>
  </r>
  <r>
    <n v="223"/>
    <s v="RESEX Marinha Chocoaré-Mato Grosso/Gestão integrada com RESEX Maracanã; RESEX Mestre Lucindo; RESEX Cuinarana"/>
    <x v="0"/>
    <n v="0"/>
    <n v="1"/>
    <x v="0"/>
    <m/>
    <n v="186451.06110447762"/>
    <m/>
    <n v="199087.57"/>
    <n v="385538.63110447762"/>
    <n v="186451.06110447762"/>
  </r>
  <r>
    <n v="227"/>
    <s v="RESEX Maracanã/Gestão integrada com RESEX Chocoaré-Mato Grosso; RESEX Cuinarana; RESEX Mestre Lucindo"/>
    <x v="0"/>
    <n v="0"/>
    <n v="3"/>
    <x v="0"/>
    <m/>
    <n v="193127.45110447763"/>
    <m/>
    <n v="577336.73"/>
    <n v="770464.18110447761"/>
    <n v="193127.45110447763"/>
  </r>
  <r>
    <n v="228"/>
    <s v="RESEX de São João da Ponta/Gestão integrada com RESEX Mãe Grande de Curuçá e RESEX Marinha Mocapajuba"/>
    <x v="0"/>
    <n v="0"/>
    <n v="1"/>
    <x v="0"/>
    <m/>
    <n v="190561.6711044776"/>
    <m/>
    <n v="205561.75"/>
    <n v="396123.4211044776"/>
    <n v="190561.6711044776"/>
  </r>
  <r>
    <n v="230"/>
    <s v="RESEX Baixo Juruá"/>
    <x v="0"/>
    <n v="0"/>
    <n v="2"/>
    <x v="0"/>
    <m/>
    <n v="221798.09110447764"/>
    <m/>
    <n v="292297.40000000002"/>
    <n v="514095.49110447767"/>
    <n v="221798.09110447764"/>
  </r>
  <r>
    <n v="232"/>
    <s v="RESEX do Cazumbá-Iracema"/>
    <x v="0"/>
    <n v="0"/>
    <n v="2"/>
    <x v="0"/>
    <m/>
    <n v="242055.48110447766"/>
    <m/>
    <n v="312976.33"/>
    <n v="555031.81110447762"/>
    <n v="242055.48110447766"/>
  </r>
  <r>
    <n v="235"/>
    <s v="RESEX Médio Juruá"/>
    <x v="0"/>
    <n v="0"/>
    <n v="1"/>
    <x v="0"/>
    <m/>
    <n v="328660.3611044776"/>
    <m/>
    <n v="49397.06"/>
    <n v="378057.4211044776"/>
    <n v="328660.3611044776"/>
  </r>
  <r>
    <n v="238"/>
    <s v="RESEX do Rio Cautário"/>
    <x v="0"/>
    <n v="0"/>
    <n v="5"/>
    <x v="0"/>
    <m/>
    <n v="629069.50110447756"/>
    <m/>
    <n v="143462.01"/>
    <n v="772531.51110447757"/>
    <n v="629069.50110447756"/>
  </r>
  <r>
    <n v="239"/>
    <s v="RESEX Rio Jutaí"/>
    <x v="0"/>
    <n v="0"/>
    <n v="2"/>
    <x v="0"/>
    <m/>
    <n v="90351.731104477614"/>
    <m/>
    <n v="39102.69"/>
    <n v="129454.42110447762"/>
    <n v="90351.731104477614"/>
  </r>
  <r>
    <n v="241"/>
    <s v="RESEX Ipaú-Anilzinho"/>
    <x v="0"/>
    <n v="0"/>
    <n v="2"/>
    <x v="0"/>
    <m/>
    <n v="115906.22110447762"/>
    <m/>
    <n v="89463.76"/>
    <n v="205369.9811044776"/>
    <n v="115906.22110447762"/>
  </r>
  <r>
    <n v="242"/>
    <s v="RESEX do Lago do Capanã Grande"/>
    <x v="0"/>
    <n v="0"/>
    <n v="1"/>
    <x v="0"/>
    <m/>
    <n v="202095.07110447763"/>
    <m/>
    <n v="92676.41"/>
    <n v="294771.48110447766"/>
    <n v="202095.07110447763"/>
  </r>
  <r>
    <n v="243"/>
    <s v="RESEX Mãe Grande de Curuçá/Gestão integrada com RESEX Marinha Mocapajuba e RESEX de São João da Ponta"/>
    <x v="0"/>
    <n v="0"/>
    <n v="3"/>
    <x v="0"/>
    <m/>
    <n v="208847.03"/>
    <m/>
    <n v="399090.41"/>
    <n v="607937.43999999994"/>
    <n v="208847.03"/>
  </r>
  <r>
    <n v="244"/>
    <s v="RESEX Mapuá"/>
    <x v="0"/>
    <n v="0"/>
    <n v="1"/>
    <x v="0"/>
    <m/>
    <n v="155054.85999999999"/>
    <m/>
    <n v="28134.880000000001"/>
    <n v="183189.74"/>
    <n v="155054.85999999999"/>
  </r>
  <r>
    <n v="256"/>
    <s v="RESEX Rio Ouro Preto"/>
    <x v="0"/>
    <n v="0"/>
    <n v="1"/>
    <x v="0"/>
    <m/>
    <n v="613591.07999999996"/>
    <m/>
    <n v="241422.73"/>
    <n v="855013.80999999994"/>
    <n v="613591.07999999996"/>
  </r>
  <r>
    <n v="257"/>
    <s v="RESEX Riozinho da Liberdade"/>
    <x v="0"/>
    <n v="0"/>
    <n v="1"/>
    <x v="0"/>
    <m/>
    <n v="107670.12"/>
    <m/>
    <n v="46448.11"/>
    <n v="154118.22999999998"/>
    <n v="107670.12"/>
  </r>
  <r>
    <n v="258"/>
    <s v="RESEX Riozinho do Anfrísio"/>
    <x v="0"/>
    <n v="0"/>
    <n v="4"/>
    <x v="0"/>
    <m/>
    <n v="206531.75"/>
    <m/>
    <n v="72870.98"/>
    <n v="279402.73"/>
    <n v="206531.75"/>
  </r>
  <r>
    <n v="259"/>
    <s v="RESEX Tapajós-Arapiuns"/>
    <x v="0"/>
    <n v="0"/>
    <n v="7"/>
    <x v="0"/>
    <m/>
    <n v="910648.56"/>
    <m/>
    <n v="896779.39"/>
    <n v="1807427.9500000002"/>
    <n v="910648.56"/>
  </r>
  <r>
    <n v="260"/>
    <s v="RESEX Verde para Sempre"/>
    <x v="0"/>
    <n v="0"/>
    <n v="2"/>
    <x v="0"/>
    <m/>
    <n v="240547.47"/>
    <m/>
    <n v="126139.47"/>
    <n v="366686.94"/>
    <n v="240547.47"/>
  </r>
  <r>
    <n v="264"/>
    <s v="PARNA do Rio Novo"/>
    <x v="0"/>
    <n v="0"/>
    <n v="25"/>
    <x v="0"/>
    <m/>
    <n v="684131.14"/>
    <m/>
    <n v="106543.24"/>
    <n v="790674.38"/>
    <n v="684131.14"/>
  </r>
  <r>
    <n v="267"/>
    <s v="PARNA do Jamanxim"/>
    <x v="0"/>
    <n v="0"/>
    <n v="25"/>
    <x v="0"/>
    <m/>
    <n v="1008312.58"/>
    <m/>
    <n v="106543.24"/>
    <n v="1114855.82"/>
    <n v="1008312.58"/>
  </r>
  <r>
    <n v="267"/>
    <s v="PARNA do Jamanxim"/>
    <x v="0"/>
    <n v="0"/>
    <n v="25"/>
    <x v="1"/>
    <m/>
    <m/>
    <n v="8917.07"/>
    <m/>
    <n v="8917.07"/>
    <n v="8917.07"/>
  </r>
  <r>
    <n v="273"/>
    <s v="RESEX Arióca Pruanã"/>
    <x v="0"/>
    <n v="0"/>
    <n v="1"/>
    <x v="0"/>
    <m/>
    <n v="180845.44"/>
    <m/>
    <n v="92309.07"/>
    <n v="273154.51"/>
    <n v="180845.44"/>
  </r>
  <r>
    <n v="274"/>
    <s v="RESEX Alto Tarauacá"/>
    <x v="0"/>
    <n v="0"/>
    <n v="2"/>
    <x v="0"/>
    <m/>
    <n v="218875.68"/>
    <m/>
    <n v="212166.65"/>
    <n v="431042.32999999996"/>
    <n v="218875.68"/>
  </r>
  <r>
    <n v="279"/>
    <s v="RESEX de Cururupu"/>
    <x v="0"/>
    <n v="0"/>
    <n v="2"/>
    <x v="0"/>
    <m/>
    <n v="296877.53999999998"/>
    <m/>
    <n v="390161.24"/>
    <n v="687038.78"/>
    <n v="296877.53999999998"/>
  </r>
  <r>
    <n v="280"/>
    <s v="RESEX Rio Iriri"/>
    <x v="0"/>
    <n v="0"/>
    <n v="4"/>
    <x v="0"/>
    <m/>
    <n v="206931.75"/>
    <m/>
    <n v="72870.98"/>
    <n v="279802.73"/>
    <n v="206931.75"/>
  </r>
  <r>
    <n v="281"/>
    <s v="PARNA do Juruena"/>
    <x v="0"/>
    <n v="0"/>
    <n v="3"/>
    <x v="0"/>
    <m/>
    <n v="588164.56000000006"/>
    <m/>
    <n v="735798.54"/>
    <n v="1323963.1000000001"/>
    <n v="588164.56000000006"/>
  </r>
  <r>
    <n v="282"/>
    <s v="RESEX Terra Grande Pracuúba"/>
    <x v="0"/>
    <n v="0"/>
    <n v="1"/>
    <x v="0"/>
    <m/>
    <n v="104859.26"/>
    <m/>
    <n v="185783.91"/>
    <n v="290643.17"/>
    <n v="104859.26"/>
  </r>
  <r>
    <n v="283"/>
    <s v="RESEX Rio Unini"/>
    <x v="0"/>
    <n v="0"/>
    <n v="2"/>
    <x v="0"/>
    <m/>
    <n v="124704.27"/>
    <m/>
    <n v="278606.73"/>
    <n v="403311"/>
    <n v="124704.27"/>
  </r>
  <r>
    <n v="284"/>
    <s v="PARNA Campos Amazônicos"/>
    <x v="0"/>
    <n v="0"/>
    <n v="3"/>
    <x v="0"/>
    <m/>
    <n v="792850.53"/>
    <m/>
    <n v="523753.09"/>
    <n v="1316603.6200000001"/>
    <n v="792850.53"/>
  </r>
  <r>
    <n v="285"/>
    <s v="RESEX Arapixi"/>
    <x v="0"/>
    <n v="0"/>
    <n v="2"/>
    <x v="0"/>
    <m/>
    <n v="231198.57"/>
    <m/>
    <n v="200837.06"/>
    <n v="432035.63"/>
    <n v="231198.57"/>
  </r>
  <r>
    <n v="1518"/>
    <s v="RESEX Rio Cajari"/>
    <x v="0"/>
    <n v="0"/>
    <n v="2"/>
    <x v="0"/>
    <m/>
    <n v="545250.55000000005"/>
    <m/>
    <n v="515413"/>
    <n v="1060663.55"/>
    <n v="545250.55000000005"/>
  </r>
  <r>
    <n v="1606"/>
    <s v="RESEX do Médio Purus"/>
    <x v="0"/>
    <n v="0"/>
    <n v="2"/>
    <x v="0"/>
    <m/>
    <n v="402559.87"/>
    <m/>
    <n v="115216.07"/>
    <n v="517775.94"/>
    <n v="402559.87"/>
  </r>
  <r>
    <n v="1626"/>
    <s v="PARNA Nascentes do Lago Jari"/>
    <x v="0"/>
    <n v="0"/>
    <n v="5"/>
    <x v="0"/>
    <m/>
    <n v="638503.9"/>
    <m/>
    <n v="49682.15"/>
    <n v="688186.05"/>
    <n v="638503.9"/>
  </r>
  <r>
    <n v="1628"/>
    <s v="RESEX Ituxi"/>
    <x v="0"/>
    <n v="0"/>
    <n v="2"/>
    <x v="0"/>
    <m/>
    <n v="345555.24"/>
    <m/>
    <n v="117227.59"/>
    <n v="462782.82999999996"/>
    <n v="345555.24"/>
  </r>
  <r>
    <n v="1633"/>
    <s v="PARNA Mapinguari"/>
    <x v="0"/>
    <n v="0"/>
    <n v="3"/>
    <x v="0"/>
    <m/>
    <n v="956432.96"/>
    <m/>
    <n v="742846.84"/>
    <n v="1699279.7999999998"/>
    <n v="956432.96"/>
  </r>
  <r>
    <n v="1635"/>
    <s v="RESEX Rio Xingu"/>
    <x v="0"/>
    <n v="0"/>
    <n v="4"/>
    <x v="0"/>
    <m/>
    <n v="206531.75"/>
    <m/>
    <n v="72870.98"/>
    <n v="279402.73"/>
    <n v="206531.75"/>
  </r>
  <r>
    <n v="1810"/>
    <s v="RESEX Renascer"/>
    <x v="0"/>
    <n v="0"/>
    <n v="2"/>
    <x v="0"/>
    <m/>
    <n v="109871.61"/>
    <m/>
    <n v="353634.05"/>
    <n v="463505.66"/>
    <n v="109871.61"/>
  </r>
  <r>
    <n v="3131"/>
    <s v="ESEC Alto Maués"/>
    <x v="0"/>
    <n v="0"/>
    <n v="3"/>
    <x v="0"/>
    <m/>
    <n v="86486.39"/>
    <m/>
    <n v="107808.04"/>
    <n v="194294.43"/>
    <n v="86486.39"/>
  </r>
  <r>
    <n v="3132"/>
    <s v="RESEX Marinha Mocapajuba/Gestão integrada com RESEX Mãe Grande de Curuçá e RESEX de São João da Ponta"/>
    <x v="0"/>
    <n v="0"/>
    <n v="2"/>
    <x v="0"/>
    <m/>
    <n v="85361.32"/>
    <m/>
    <n v="383957.88"/>
    <n v="469319.2"/>
    <n v="85361.32"/>
  </r>
  <r>
    <n v="3133"/>
    <s v="RESEX Marinha Mestre Lucindo/Gestão integrada com RESEX Maracanã; RESEX Chocoaré-Mato Grosso; RESEX Cuinarana"/>
    <x v="0"/>
    <n v="0"/>
    <n v="1"/>
    <x v="0"/>
    <m/>
    <n v="83949.55"/>
    <m/>
    <n v="419579.21"/>
    <n v="503528.76"/>
    <n v="83949.55"/>
  </r>
  <r>
    <n v="3134"/>
    <s v="RESEX Marinha Cuinarana/Gestão integrada com RESEX Maracanã; RESEX Chocoaré-Mato Grosso; RESEX Mestre Lucindo"/>
    <x v="0"/>
    <n v="0"/>
    <n v="1"/>
    <x v="0"/>
    <m/>
    <n v="84528.95"/>
    <m/>
    <n v="166204.22"/>
    <n v="250733.16999999998"/>
    <n v="84528.95"/>
  </r>
  <r>
    <n v="292"/>
    <s v="RDS do Iratapuru"/>
    <x v="1"/>
    <n v="2"/>
    <n v="3"/>
    <x v="0"/>
    <m/>
    <n v="34233.18"/>
    <m/>
    <n v="269904.42"/>
    <n v="304137.59999999998"/>
    <n v="34233.18"/>
  </r>
  <r>
    <n v="1487"/>
    <s v="PE Cantão"/>
    <x v="2"/>
    <n v="19"/>
    <n v="19"/>
    <x v="2"/>
    <s v="Compensação Ambiental"/>
    <n v="280654.36"/>
    <n v="457654.23"/>
    <n v="738308.59"/>
    <n v="1522182.41"/>
    <n v="738308.59"/>
  </r>
  <r>
    <n v="1021"/>
    <s v="PE Serra dos Martírios/Andorinhas"/>
    <x v="3"/>
    <n v="10"/>
    <n v="10"/>
    <x v="1"/>
    <m/>
    <n v="279735.82"/>
    <n v="198495.34"/>
    <n v="245026.01"/>
    <n v="723257.17"/>
    <n v="478231.16000000003"/>
  </r>
  <r>
    <n v="1033"/>
    <s v="REBIO Maicuru"/>
    <x v="3"/>
    <n v="5"/>
    <n v="5"/>
    <x v="1"/>
    <m/>
    <n v="71988.479999999996"/>
    <m/>
    <n v="76802.67"/>
    <n v="148791.15"/>
    <n v="71988.479999999996"/>
  </r>
  <r>
    <n v="1034"/>
    <s v="ESEC Grão Pará"/>
    <x v="3"/>
    <n v="5"/>
    <n v="5"/>
    <x v="1"/>
    <m/>
    <n v="71988.479999999996"/>
    <m/>
    <n v="76802.67"/>
    <n v="148791.15"/>
    <n v="71988.479999999996"/>
  </r>
  <r>
    <n v="448"/>
    <s v="PE Serra Ricardo Franco"/>
    <x v="4"/>
    <n v="2"/>
    <n v="4"/>
    <x v="0"/>
    <m/>
    <n v="32165.14"/>
    <m/>
    <n v="119812.38000000002"/>
    <n v="151977.52000000002"/>
    <n v="32165.14"/>
  </r>
  <r>
    <n v="451"/>
    <s v="ESEC Rio Ronuro"/>
    <x v="4"/>
    <n v="1"/>
    <n v="3"/>
    <x v="0"/>
    <m/>
    <n v="26491.79"/>
    <m/>
    <n v="528021.76000000001"/>
    <n v="554513.55000000005"/>
    <n v="26491.79"/>
  </r>
  <r>
    <n v="455"/>
    <s v="PE Igarapés do Juruena"/>
    <x v="4"/>
    <n v="1"/>
    <n v="3"/>
    <x v="0"/>
    <m/>
    <n v="10582.07"/>
    <m/>
    <n v="400155.07"/>
    <n v="410737.14"/>
    <n v="10582.07"/>
  </r>
  <r>
    <n v="463"/>
    <s v="RESEX Guariba-Roosevelt"/>
    <x v="4"/>
    <n v="2"/>
    <n v="4"/>
    <x v="0"/>
    <m/>
    <n v="31676.26"/>
    <m/>
    <n v="264488.81"/>
    <n v="296165.07"/>
    <n v="31676.26"/>
  </r>
  <r>
    <n v="470"/>
    <s v="PE Xingu"/>
    <x v="4"/>
    <n v="2"/>
    <n v="3"/>
    <x v="0"/>
    <m/>
    <n v="42761.72"/>
    <m/>
    <n v="159647.38"/>
    <n v="202409.1"/>
    <n v="42761.72"/>
  </r>
  <r>
    <n v="1899"/>
    <s v="ESEC do Rio Roosevelt"/>
    <x v="4"/>
    <n v="1"/>
    <n v="2"/>
    <x v="0"/>
    <m/>
    <n v="12965.44"/>
    <m/>
    <n v="179816.62"/>
    <n v="192782.06"/>
    <n v="12965.44"/>
  </r>
  <r>
    <n v="1901"/>
    <s v="PE Cristalino I e II"/>
    <x v="4"/>
    <n v="2"/>
    <n v="3"/>
    <x v="0"/>
    <m/>
    <n v="4151.1000000000004"/>
    <m/>
    <n v="253040.88"/>
    <n v="257191.98"/>
    <n v="4151.1000000000004"/>
  </r>
  <r>
    <n v="981"/>
    <s v="RDS Amanã"/>
    <x v="5"/>
    <n v="2"/>
    <n v="3"/>
    <x v="3"/>
    <m/>
    <m/>
    <m/>
    <n v="205688.77"/>
    <n v="205688.77"/>
    <n v="0"/>
  </r>
  <r>
    <n v="981"/>
    <s v="RDS Amanã"/>
    <x v="5"/>
    <m/>
    <m/>
    <x v="4"/>
    <m/>
    <n v="466150"/>
    <n v="230506.18"/>
    <m/>
    <n v="0"/>
    <n v="696656.17999999993"/>
  </r>
  <r>
    <n v="982"/>
    <s v="RDS do Aripuanã/Mosaico Apuí"/>
    <x v="5"/>
    <n v="2"/>
    <n v="3"/>
    <x v="5"/>
    <m/>
    <m/>
    <m/>
    <m/>
    <n v="0"/>
    <n v="0"/>
  </r>
  <r>
    <n v="983"/>
    <s v="RDS Bararati/ Mosaico Apuí"/>
    <x v="5"/>
    <n v="2"/>
    <s v="M"/>
    <x v="5"/>
    <m/>
    <m/>
    <m/>
    <m/>
    <n v="0"/>
    <n v="0"/>
  </r>
  <r>
    <n v="985"/>
    <s v="RDS Cujubim"/>
    <x v="5"/>
    <n v="2"/>
    <n v="3"/>
    <x v="3"/>
    <m/>
    <m/>
    <m/>
    <n v="205588.77"/>
    <n v="205588.77"/>
    <n v="0"/>
  </r>
  <r>
    <n v="985"/>
    <s v="RDS Cujubim"/>
    <x v="5"/>
    <m/>
    <m/>
    <x v="4"/>
    <m/>
    <n v="19800"/>
    <n v="18657"/>
    <m/>
    <n v="0"/>
    <n v="38457"/>
  </r>
  <r>
    <n v="986"/>
    <s v="RDS Mamirauá"/>
    <x v="5"/>
    <n v="2"/>
    <n v="3"/>
    <x v="3"/>
    <m/>
    <m/>
    <m/>
    <n v="205588.77"/>
    <n v="205588.77"/>
    <n v="0"/>
  </r>
  <r>
    <n v="986"/>
    <s v="RDS Mamirauá"/>
    <x v="5"/>
    <m/>
    <m/>
    <x v="4"/>
    <m/>
    <n v="1161400"/>
    <n v="580853.31000000006"/>
    <m/>
    <n v="0"/>
    <n v="1742253.31"/>
  </r>
  <r>
    <n v="987"/>
    <s v="RDS Piagaçú-Purus"/>
    <x v="5"/>
    <n v="2"/>
    <n v="3"/>
    <x v="3"/>
    <m/>
    <m/>
    <m/>
    <n v="205588.77"/>
    <n v="205588.77"/>
    <n v="0"/>
  </r>
  <r>
    <n v="987"/>
    <s v="RDS Piagaçú-Purus"/>
    <x v="5"/>
    <m/>
    <m/>
    <x v="4"/>
    <m/>
    <n v="568400"/>
    <n v="533080.38"/>
    <m/>
    <n v="0"/>
    <n v="1101480.3799999999"/>
  </r>
  <r>
    <n v="988"/>
    <s v="RDS Rio Amapá"/>
    <x v="5"/>
    <n v="2"/>
    <n v="3"/>
    <x v="3"/>
    <m/>
    <m/>
    <m/>
    <n v="205588.77"/>
    <n v="205588.77"/>
    <n v="0"/>
  </r>
  <r>
    <n v="988"/>
    <s v="RDS Rio Amapá"/>
    <x v="5"/>
    <m/>
    <m/>
    <x v="4"/>
    <m/>
    <n v="226400"/>
    <n v="350115.5"/>
    <m/>
    <n v="0"/>
    <n v="576515.5"/>
  </r>
  <r>
    <n v="989"/>
    <s v="RDS Uacari"/>
    <x v="5"/>
    <n v="2"/>
    <n v="3"/>
    <x v="3"/>
    <m/>
    <m/>
    <m/>
    <n v="205588.77"/>
    <n v="205588.77"/>
    <n v="0"/>
  </r>
  <r>
    <n v="989"/>
    <s v="RDS Uacari"/>
    <x v="5"/>
    <m/>
    <m/>
    <x v="4"/>
    <m/>
    <n v="180600"/>
    <n v="257866.09"/>
    <m/>
    <n v="0"/>
    <n v="438466.08999999997"/>
  </r>
  <r>
    <n v="990"/>
    <s v="RDS Uatumã"/>
    <x v="5"/>
    <n v="2"/>
    <n v="3"/>
    <x v="3"/>
    <m/>
    <m/>
    <m/>
    <n v="205588.77"/>
    <n v="205588.77"/>
    <n v="0"/>
  </r>
  <r>
    <n v="990"/>
    <s v="RDS Uatumã"/>
    <x v="5"/>
    <m/>
    <m/>
    <x v="4"/>
    <m/>
    <n v="235203.16"/>
    <n v="6714.15"/>
    <m/>
    <n v="0"/>
    <n v="241917.31"/>
  </r>
  <r>
    <n v="991"/>
    <s v="RESEX Catuá-Ipixuna"/>
    <x v="5"/>
    <n v="2"/>
    <n v="3"/>
    <x v="3"/>
    <m/>
    <m/>
    <m/>
    <n v="205588.77"/>
    <n v="205588.77"/>
    <n v="0"/>
  </r>
  <r>
    <n v="991"/>
    <s v="RESEX Catuá-Ipixuna"/>
    <x v="5"/>
    <m/>
    <m/>
    <x v="4"/>
    <m/>
    <n v="159150"/>
    <n v="193096.44"/>
    <m/>
    <n v="0"/>
    <n v="352246.44"/>
  </r>
  <r>
    <n v="992"/>
    <s v="RESEX do Guariba/Mosaico Apuí"/>
    <x v="5"/>
    <n v="2"/>
    <s v="M"/>
    <x v="5"/>
    <m/>
    <m/>
    <m/>
    <m/>
    <n v="0"/>
    <n v="0"/>
  </r>
  <r>
    <n v="1004"/>
    <s v="PE Guariba/Mosaico Apuí"/>
    <x v="5"/>
    <n v="2"/>
    <s v="M"/>
    <x v="5"/>
    <m/>
    <m/>
    <m/>
    <m/>
    <n v="0"/>
    <n v="0"/>
  </r>
  <r>
    <n v="1006"/>
    <s v="PE Rio Negro Setor Sul/Gestao integrada com RDS Puranga Conquista"/>
    <x v="5"/>
    <n v="2"/>
    <n v="3"/>
    <x v="5"/>
    <m/>
    <m/>
    <m/>
    <m/>
    <n v="0"/>
    <n v="0"/>
  </r>
  <r>
    <n v="1007"/>
    <s v="PE Rio Negro Setor Norte"/>
    <x v="5"/>
    <n v="2"/>
    <n v="3"/>
    <x v="5"/>
    <m/>
    <m/>
    <m/>
    <m/>
    <n v="0"/>
    <n v="0"/>
  </r>
  <r>
    <n v="1009"/>
    <s v="PE do Sucunduri/Mosaico Apuí"/>
    <x v="5"/>
    <n v="2"/>
    <s v="M"/>
    <x v="5"/>
    <m/>
    <m/>
    <m/>
    <m/>
    <n v="0"/>
    <n v="0"/>
  </r>
  <r>
    <n v="1506"/>
    <s v="RESEX Rio Gregório"/>
    <x v="5"/>
    <n v="2"/>
    <n v="3"/>
    <x v="3"/>
    <m/>
    <m/>
    <m/>
    <n v="205588.77"/>
    <n v="205588.77"/>
    <n v="0"/>
  </r>
  <r>
    <n v="1506"/>
    <s v="RESEX Rio Gregório"/>
    <x v="5"/>
    <m/>
    <m/>
    <x v="4"/>
    <m/>
    <n v="108700"/>
    <n v="85897.83"/>
    <m/>
    <n v="0"/>
    <n v="194597.83000000002"/>
  </r>
  <r>
    <n v="1573"/>
    <s v="RDS do Juma"/>
    <x v="5"/>
    <n v="2"/>
    <n v="3"/>
    <x v="3"/>
    <m/>
    <m/>
    <m/>
    <n v="205588.77"/>
    <n v="205588.77"/>
    <n v="0"/>
  </r>
  <r>
    <n v="1573"/>
    <s v="RDS do Juma"/>
    <x v="5"/>
    <m/>
    <m/>
    <x v="4"/>
    <m/>
    <n v="233050"/>
    <n v="386055.43"/>
    <m/>
    <n v="0"/>
    <n v="619105.42999999993"/>
  </r>
  <r>
    <n v="1730"/>
    <s v="RDS Rio Negro"/>
    <x v="5"/>
    <n v="2"/>
    <n v="3"/>
    <x v="3"/>
    <m/>
    <m/>
    <m/>
    <n v="205588.77"/>
    <n v="205588.77"/>
    <n v="0"/>
  </r>
  <r>
    <n v="1730"/>
    <s v="RDS Rio Negro"/>
    <x v="5"/>
    <m/>
    <m/>
    <x v="4"/>
    <m/>
    <n v="609790.54"/>
    <n v="100723.58"/>
    <m/>
    <n v="0"/>
    <n v="710514.12"/>
  </r>
  <r>
    <n v="1732"/>
    <s v="RDS Igapó-Açu"/>
    <x v="5"/>
    <n v="2"/>
    <n v="3"/>
    <x v="5"/>
    <m/>
    <m/>
    <m/>
    <m/>
    <n v="0"/>
    <n v="0"/>
  </r>
  <r>
    <n v="1733"/>
    <s v="RESEX Canutama"/>
    <x v="5"/>
    <n v="2"/>
    <n v="3"/>
    <x v="5"/>
    <m/>
    <m/>
    <m/>
    <m/>
    <n v="0"/>
    <n v="0"/>
  </r>
  <r>
    <n v="1735"/>
    <s v="RDS do Matupiri/Gestão integrada com PE Matupiri"/>
    <x v="5"/>
    <n v="2"/>
    <n v="3"/>
    <x v="5"/>
    <m/>
    <m/>
    <m/>
    <m/>
    <n v="0"/>
    <n v="0"/>
  </r>
  <r>
    <n v="1736"/>
    <s v="PE do Matupiri/Gestão integrada com RDS do Matupiri"/>
    <x v="5"/>
    <n v="2"/>
    <s v="PE"/>
    <x v="5"/>
    <m/>
    <m/>
    <m/>
    <m/>
    <n v="0"/>
    <n v="0"/>
  </r>
  <r>
    <n v="1977"/>
    <s v="RDS do Rio Madeira"/>
    <x v="5"/>
    <n v="2"/>
    <n v="3"/>
    <x v="3"/>
    <m/>
    <m/>
    <m/>
    <n v="205588.77"/>
    <n v="205588.77"/>
    <n v="0"/>
  </r>
  <r>
    <n v="1977"/>
    <s v="RDS do Rio Madeira"/>
    <x v="5"/>
    <m/>
    <m/>
    <x v="4"/>
    <m/>
    <n v="597100"/>
    <n v="832006.82"/>
    <m/>
    <n v="0"/>
    <n v="1429106.8199999998"/>
  </r>
  <r>
    <n v="3182"/>
    <s v="RDS Puranga Conquista/Gestão integrada com PE Rio Negro Setor Sul"/>
    <x v="5"/>
    <n v="2"/>
    <s v="SS"/>
    <x v="3"/>
    <m/>
    <m/>
    <m/>
    <n v="205588.77"/>
    <n v="205588.77"/>
    <n v="0"/>
  </r>
  <r>
    <n v="3182"/>
    <s v="RDS Puranga Conquista/Gestão integrada com PE Rio Negro Setor Sul"/>
    <x v="5"/>
    <m/>
    <m/>
    <x v="4"/>
    <m/>
    <n v="187050"/>
    <n v="17006.57"/>
    <m/>
    <n v="0"/>
    <n v="204056.57"/>
  </r>
  <r>
    <n v="764"/>
    <s v="ESEC Samuel"/>
    <x v="6"/>
    <n v="5"/>
    <n v="5"/>
    <x v="6"/>
    <s v="Fonte 0216"/>
    <n v="206315.625"/>
    <n v="35702"/>
    <s v="             -"/>
    <n v="132228"/>
    <n v="242017.625"/>
  </r>
  <r>
    <n v="765"/>
    <s v="PE Guajará-Mirim"/>
    <x v="6"/>
    <n v="7"/>
    <n v="7"/>
    <x v="6"/>
    <s v="Fonte 0216"/>
    <n v="206315.625"/>
    <n v="36876"/>
    <s v="             -"/>
    <n v="127154.23"/>
    <n v="243191.625"/>
  </r>
  <r>
    <n v="768"/>
    <s v="ESEC Serra dos Três Irmãos"/>
    <x v="6"/>
    <n v="7"/>
    <n v="7"/>
    <x v="6"/>
    <s v="Fonte 0216"/>
    <n v="206315.625"/>
    <n v="32735.5"/>
    <s v="             -"/>
    <n v="70502.61"/>
    <n v="239051.125"/>
  </r>
  <r>
    <n v="772"/>
    <s v="RESEX do Rio Pacaás Novos"/>
    <x v="6"/>
    <n v="7"/>
    <n v="7"/>
    <x v="6"/>
    <s v="Fonte 0216"/>
    <n v="206315.625"/>
    <n v="37194.5"/>
    <s v="             -"/>
    <n v="123390.17"/>
    <n v="243510.125"/>
  </r>
  <r>
    <n v="774"/>
    <s v="PE Serra dos Reis"/>
    <x v="6"/>
    <n v="7"/>
    <n v="7"/>
    <x v="6"/>
    <s v="Fonte 0216"/>
    <n v="206315.625"/>
    <n v="266061"/>
    <s v="             -"/>
    <n v="138209.38"/>
    <n v="472376.625"/>
  </r>
  <r>
    <n v="775"/>
    <s v="RESEX Estadual Rio Cautário"/>
    <x v="6"/>
    <n v="7"/>
    <n v="7"/>
    <x v="6"/>
    <s v="Fonte 0216"/>
    <n v="206315.625"/>
    <n v="37895.199999999997"/>
    <s v="             -"/>
    <n v="64612.34"/>
    <n v="244210.82500000001"/>
  </r>
  <r>
    <n v="777"/>
    <s v="RESEX Rio Preto Jacundá"/>
    <x v="6"/>
    <n v="7"/>
    <n v="7"/>
    <x v="6"/>
    <s v="Fonte 0216"/>
    <n v="206315.625"/>
    <n v="37895.199999999997"/>
    <s v="             -"/>
    <n v="291173.59999999998"/>
    <n v="244210.82500000001"/>
  </r>
  <r>
    <n v="1495"/>
    <s v="PE Corumbiara"/>
    <x v="6"/>
    <n v="7"/>
    <n v="7"/>
    <x v="6"/>
    <s v="Fonte 0216"/>
    <n v="206315.625"/>
    <n v="45475.5"/>
    <s v="             -"/>
    <n v="95273.71"/>
    <n v="251791.125"/>
  </r>
  <r>
    <n v="939"/>
    <s v="PE Chandless"/>
    <x v="7"/>
    <n v="9"/>
    <n v="9"/>
    <x v="7"/>
    <s v="KfW/Rem II"/>
    <n v="51723.54"/>
    <m/>
    <n v="513872.56"/>
    <n v="565596.1"/>
    <n v="51723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7" cacheId="6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J13" firstHeaderRow="1" firstDataRow="2" firstDataCol="1"/>
  <pivotFields count="12">
    <pivotField showAll="0"/>
    <pivotField showAll="0"/>
    <pivotField axis="axisRow" showAll="0">
      <items count="9">
        <item x="7"/>
        <item x="5"/>
        <item x="1"/>
        <item x="0"/>
        <item x="4"/>
        <item x="3"/>
        <item x="6"/>
        <item x="2"/>
        <item t="default"/>
      </items>
    </pivotField>
    <pivotField showAll="0"/>
    <pivotField showAll="0"/>
    <pivotField axis="axisCol" showAll="0">
      <items count="9">
        <item x="1"/>
        <item x="2"/>
        <item x="6"/>
        <item x="7"/>
        <item x="0"/>
        <item x="4"/>
        <item x="3"/>
        <item x="5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a de Total não salari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ARPA 15 Anos">
      <a:dk1>
        <a:sysClr val="windowText" lastClr="000000"/>
      </a:dk1>
      <a:lt1>
        <a:sysClr val="window" lastClr="FFFFFF"/>
      </a:lt1>
      <a:dk2>
        <a:srgbClr val="06545E"/>
      </a:dk2>
      <a:lt2>
        <a:srgbClr val="E7E6E6"/>
      </a:lt2>
      <a:accent1>
        <a:srgbClr val="00BFD3"/>
      </a:accent1>
      <a:accent2>
        <a:srgbClr val="F9AC23"/>
      </a:accent2>
      <a:accent3>
        <a:srgbClr val="0B7982"/>
      </a:accent3>
      <a:accent4>
        <a:srgbClr val="F9D438"/>
      </a:accent4>
      <a:accent5>
        <a:srgbClr val="06545E"/>
      </a:accent5>
      <a:accent6>
        <a:srgbClr val="5DB13E"/>
      </a:accent6>
      <a:hlink>
        <a:srgbClr val="00C1B7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X11"/>
  <sheetViews>
    <sheetView workbookViewId="0">
      <selection activeCell="K11" sqref="K11:S11"/>
    </sheetView>
  </sheetViews>
  <sheetFormatPr defaultColWidth="9.1796875" defaultRowHeight="14.5"/>
  <cols>
    <col min="1" max="1" width="1.1796875" style="60" customWidth="1"/>
    <col min="2" max="2" width="6.81640625" style="60" customWidth="1"/>
    <col min="3" max="3" width="6.1796875" style="60" customWidth="1"/>
    <col min="4" max="4" width="6.7265625" style="60" customWidth="1"/>
    <col min="5" max="5" width="6.81640625" style="60" customWidth="1"/>
    <col min="6" max="6" width="5.26953125" style="60" customWidth="1"/>
    <col min="7" max="7" width="5.453125" style="60" customWidth="1"/>
    <col min="8" max="8" width="3.7265625" style="60" customWidth="1"/>
    <col min="9" max="9" width="5.453125" style="60" customWidth="1"/>
    <col min="10" max="10" width="0.7265625" style="60" customWidth="1"/>
    <col min="11" max="14" width="8.54296875" style="60" customWidth="1"/>
    <col min="15" max="15" width="0.7265625" style="60" customWidth="1"/>
    <col min="16" max="19" width="15.54296875" style="60" customWidth="1"/>
    <col min="20" max="20" width="0.54296875" style="60" customWidth="1"/>
    <col min="21" max="24" width="9.1796875" style="60" customWidth="1"/>
    <col min="25" max="16384" width="9.1796875" style="60"/>
  </cols>
  <sheetData>
    <row r="1" spans="2:24" ht="6" customHeight="1"/>
    <row r="2" spans="2:24" ht="19.5">
      <c r="B2" s="130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r="3" spans="2:24" ht="3.75" customHeight="1" thickBot="1">
      <c r="O3" s="129"/>
    </row>
    <row r="4" spans="2:24" ht="30.75" customHeight="1">
      <c r="B4" s="134" t="s">
        <v>156</v>
      </c>
      <c r="C4" s="134"/>
      <c r="D4" s="134"/>
      <c r="E4" s="134"/>
      <c r="F4" s="134"/>
      <c r="G4" s="134"/>
      <c r="H4" s="134"/>
      <c r="I4" s="134"/>
      <c r="J4" s="62"/>
      <c r="K4" s="131" t="s">
        <v>153</v>
      </c>
      <c r="L4" s="131"/>
      <c r="M4" s="131"/>
      <c r="N4" s="131"/>
      <c r="O4" s="129"/>
      <c r="P4" s="131" t="s">
        <v>154</v>
      </c>
      <c r="Q4" s="131"/>
      <c r="R4" s="131"/>
      <c r="S4" s="131"/>
      <c r="U4" s="131" t="s">
        <v>155</v>
      </c>
      <c r="V4" s="131"/>
      <c r="W4" s="131"/>
      <c r="X4" s="131"/>
    </row>
    <row r="5" spans="2:24" ht="3.75" customHeight="1">
      <c r="B5" s="134"/>
      <c r="C5" s="134"/>
      <c r="D5" s="134"/>
      <c r="E5" s="134"/>
      <c r="F5" s="134"/>
      <c r="G5" s="134"/>
      <c r="H5" s="134"/>
      <c r="I5" s="134"/>
      <c r="J5" s="61"/>
      <c r="K5" s="61"/>
      <c r="L5" s="61"/>
      <c r="M5" s="61"/>
      <c r="N5" s="61"/>
      <c r="O5" s="129"/>
      <c r="P5" s="61"/>
      <c r="Q5" s="61"/>
      <c r="R5" s="61"/>
      <c r="S5" s="61"/>
    </row>
    <row r="6" spans="2:24" ht="24.75" customHeight="1">
      <c r="B6" s="134"/>
      <c r="C6" s="134"/>
      <c r="D6" s="134"/>
      <c r="E6" s="134"/>
      <c r="F6" s="134"/>
      <c r="G6" s="134"/>
      <c r="H6" s="134"/>
      <c r="I6" s="134"/>
      <c r="J6" s="63"/>
      <c r="K6" s="136" t="s">
        <v>160</v>
      </c>
      <c r="L6" s="137"/>
      <c r="M6" s="137"/>
      <c r="N6" s="137"/>
      <c r="O6" s="129"/>
      <c r="P6" s="136" t="s">
        <v>159</v>
      </c>
      <c r="Q6" s="136"/>
      <c r="R6" s="136"/>
      <c r="S6" s="136"/>
      <c r="U6" s="132" t="s">
        <v>158</v>
      </c>
      <c r="V6" s="132"/>
      <c r="W6" s="132"/>
      <c r="X6" s="132"/>
    </row>
    <row r="7" spans="2:24" ht="7.5" customHeight="1">
      <c r="B7" s="134"/>
      <c r="C7" s="134"/>
      <c r="D7" s="134"/>
      <c r="E7" s="134"/>
      <c r="F7" s="134"/>
      <c r="G7" s="134"/>
      <c r="H7" s="134"/>
      <c r="I7" s="134"/>
      <c r="J7" s="61"/>
      <c r="K7" s="137"/>
      <c r="L7" s="137"/>
      <c r="M7" s="137"/>
      <c r="N7" s="137"/>
      <c r="O7" s="129"/>
      <c r="P7" s="136"/>
      <c r="Q7" s="136"/>
      <c r="R7" s="136"/>
      <c r="S7" s="136"/>
      <c r="U7" s="132"/>
      <c r="V7" s="132"/>
      <c r="W7" s="132"/>
      <c r="X7" s="132"/>
    </row>
    <row r="8" spans="2:24" ht="135.75" customHeight="1">
      <c r="B8" s="134"/>
      <c r="C8" s="134"/>
      <c r="D8" s="134"/>
      <c r="E8" s="134"/>
      <c r="F8" s="134"/>
      <c r="G8" s="134"/>
      <c r="H8" s="134"/>
      <c r="I8" s="134"/>
      <c r="J8" s="64"/>
      <c r="K8" s="137"/>
      <c r="L8" s="137"/>
      <c r="M8" s="137"/>
      <c r="N8" s="137"/>
      <c r="O8" s="129"/>
      <c r="P8" s="136"/>
      <c r="Q8" s="136"/>
      <c r="R8" s="136"/>
      <c r="S8" s="136"/>
      <c r="U8" s="132"/>
      <c r="V8" s="132"/>
      <c r="W8" s="132"/>
      <c r="X8" s="132"/>
    </row>
    <row r="9" spans="2:24" ht="66" customHeight="1" thickBot="1">
      <c r="B9" s="134"/>
      <c r="C9" s="134"/>
      <c r="D9" s="134"/>
      <c r="E9" s="134"/>
      <c r="F9" s="134"/>
      <c r="G9" s="134"/>
      <c r="H9" s="134"/>
      <c r="I9" s="134"/>
      <c r="J9" s="65"/>
      <c r="K9" s="137"/>
      <c r="L9" s="137"/>
      <c r="M9" s="137"/>
      <c r="N9" s="137"/>
      <c r="O9" s="129"/>
      <c r="P9" s="136"/>
      <c r="Q9" s="136"/>
      <c r="R9" s="136"/>
      <c r="S9" s="136"/>
      <c r="U9" s="132"/>
      <c r="V9" s="132"/>
      <c r="W9" s="132"/>
      <c r="X9" s="132"/>
    </row>
    <row r="10" spans="2:24" ht="3.75" customHeight="1">
      <c r="B10" s="134"/>
      <c r="C10" s="134"/>
      <c r="D10" s="134"/>
      <c r="E10" s="134"/>
      <c r="F10" s="134"/>
      <c r="G10" s="134"/>
      <c r="H10" s="134"/>
      <c r="I10" s="134"/>
      <c r="J10" s="63"/>
      <c r="K10" s="67"/>
      <c r="L10" s="67"/>
      <c r="M10" s="67"/>
      <c r="N10" s="67"/>
      <c r="O10" s="66"/>
      <c r="P10" s="67"/>
      <c r="Q10" s="67"/>
      <c r="R10" s="67"/>
      <c r="S10" s="67"/>
    </row>
    <row r="11" spans="2:24" ht="31.5" customHeight="1">
      <c r="B11" s="134"/>
      <c r="C11" s="134"/>
      <c r="D11" s="134"/>
      <c r="E11" s="134"/>
      <c r="F11" s="134"/>
      <c r="G11" s="134"/>
      <c r="H11" s="134"/>
      <c r="I11" s="134"/>
      <c r="K11" s="135" t="s">
        <v>157</v>
      </c>
      <c r="L11" s="135"/>
      <c r="M11" s="135"/>
      <c r="N11" s="135"/>
      <c r="O11" s="135"/>
      <c r="P11" s="135"/>
      <c r="Q11" s="135"/>
      <c r="R11" s="135"/>
      <c r="S11" s="135"/>
      <c r="U11" s="133"/>
      <c r="V11" s="133"/>
      <c r="W11" s="133"/>
      <c r="X11" s="133"/>
    </row>
  </sheetData>
  <mergeCells count="11">
    <mergeCell ref="O3:O9"/>
    <mergeCell ref="B2:X2"/>
    <mergeCell ref="U4:X4"/>
    <mergeCell ref="U6:X9"/>
    <mergeCell ref="U11:X11"/>
    <mergeCell ref="B4:I11"/>
    <mergeCell ref="P4:S4"/>
    <mergeCell ref="K11:S11"/>
    <mergeCell ref="P6:S9"/>
    <mergeCell ref="K6:N9"/>
    <mergeCell ref="K4:N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151"/>
  <sheetViews>
    <sheetView showGridLines="0" zoomScale="90" zoomScaleNormal="90" zoomScaleSheetLayoutView="100" workbookViewId="0">
      <pane ySplit="4" topLeftCell="A113" activePane="bottomLeft" state="frozen"/>
      <selection pane="bottomLeft" activeCell="A4" sqref="A4:L139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20" customWidth="1"/>
    <col min="5" max="5" width="13" style="124" customWidth="1"/>
    <col min="6" max="6" width="23.1796875" style="1" bestFit="1" customWidth="1"/>
    <col min="7" max="7" width="13.26953125" style="1" customWidth="1"/>
    <col min="8" max="8" width="16.6328125" style="1" bestFit="1" customWidth="1"/>
    <col min="9" max="9" width="16.7265625" style="1" bestFit="1" customWidth="1"/>
    <col min="10" max="10" width="16.453125" style="1" bestFit="1" customWidth="1"/>
    <col min="11" max="11" width="17" style="1" bestFit="1" customWidth="1"/>
    <col min="12" max="12" width="21.453125" style="1" bestFit="1" customWidth="1"/>
    <col min="13" max="13" width="14.08984375" style="1" bestFit="1" customWidth="1"/>
    <col min="14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 s="105"/>
      <c r="E2" s="12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115" t="s">
        <v>150</v>
      </c>
      <c r="E4" s="116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>
      <c r="A5" s="42">
        <v>47</v>
      </c>
      <c r="B5" s="43" t="s">
        <v>57</v>
      </c>
      <c r="C5" s="44" t="s">
        <v>16</v>
      </c>
      <c r="D5" s="104">
        <v>0</v>
      </c>
      <c r="E5" s="123">
        <v>3</v>
      </c>
      <c r="F5" s="46" t="s">
        <v>143</v>
      </c>
      <c r="G5" s="24"/>
      <c r="H5" s="84">
        <v>591392.28</v>
      </c>
      <c r="I5" s="85"/>
      <c r="J5" s="86">
        <v>72870.98</v>
      </c>
      <c r="K5" s="36">
        <f>SUM(H5:J5)</f>
        <v>664263.26</v>
      </c>
      <c r="L5" s="32">
        <f>SUM(H5:I5)</f>
        <v>591392.28</v>
      </c>
    </row>
    <row r="6" spans="1:72">
      <c r="A6" s="7">
        <v>49</v>
      </c>
      <c r="B6" s="10" t="s">
        <v>58</v>
      </c>
      <c r="C6" s="38" t="s">
        <v>16</v>
      </c>
      <c r="D6" s="118">
        <v>0</v>
      </c>
      <c r="E6" s="119">
        <v>5</v>
      </c>
      <c r="F6" s="26" t="s">
        <v>143</v>
      </c>
      <c r="G6" s="23"/>
      <c r="H6" s="87">
        <v>1526034.24</v>
      </c>
      <c r="I6" s="88"/>
      <c r="J6" s="89">
        <v>803304.68</v>
      </c>
      <c r="K6" s="35">
        <f t="shared" ref="K6:K74" si="0">SUM(H6:J6)</f>
        <v>2329338.92</v>
      </c>
      <c r="L6" s="31">
        <f t="shared" ref="L6:L70" si="1">SUM(H6:I6)</f>
        <v>1526034.24</v>
      </c>
    </row>
    <row r="7" spans="1:72">
      <c r="A7" s="14">
        <v>56</v>
      </c>
      <c r="B7" s="10" t="s">
        <v>52</v>
      </c>
      <c r="C7" s="38" t="s">
        <v>16</v>
      </c>
      <c r="D7" s="118">
        <v>1</v>
      </c>
      <c r="E7" s="119">
        <v>1</v>
      </c>
      <c r="F7" s="26" t="s">
        <v>143</v>
      </c>
      <c r="G7" s="23"/>
      <c r="H7" s="87">
        <v>171865.03110447765</v>
      </c>
      <c r="I7" s="88"/>
      <c r="J7" s="89">
        <v>49397.06</v>
      </c>
      <c r="K7" s="35">
        <f t="shared" si="0"/>
        <v>221262.09110447764</v>
      </c>
      <c r="L7" s="31">
        <f t="shared" si="1"/>
        <v>171865.03110447765</v>
      </c>
    </row>
    <row r="8" spans="1:72">
      <c r="A8" s="7">
        <v>57</v>
      </c>
      <c r="B8" s="10" t="s">
        <v>59</v>
      </c>
      <c r="C8" s="38" t="s">
        <v>16</v>
      </c>
      <c r="D8" s="118">
        <v>0</v>
      </c>
      <c r="E8" s="119">
        <v>20</v>
      </c>
      <c r="F8" s="26" t="s">
        <v>143</v>
      </c>
      <c r="G8" s="23"/>
      <c r="H8" s="87">
        <v>585362.21110447764</v>
      </c>
      <c r="I8" s="88"/>
      <c r="J8" s="89">
        <v>594353.52</v>
      </c>
      <c r="K8" s="35">
        <f t="shared" si="0"/>
        <v>1179715.7311044778</v>
      </c>
      <c r="L8" s="31">
        <f t="shared" si="1"/>
        <v>585362.21110447764</v>
      </c>
    </row>
    <row r="9" spans="1:72">
      <c r="A9" s="7">
        <v>58</v>
      </c>
      <c r="B9" s="10" t="s">
        <v>60</v>
      </c>
      <c r="C9" s="38" t="s">
        <v>16</v>
      </c>
      <c r="D9" s="118">
        <v>0</v>
      </c>
      <c r="E9" s="119">
        <v>3</v>
      </c>
      <c r="F9" s="26" t="s">
        <v>143</v>
      </c>
      <c r="G9" s="23"/>
      <c r="H9" s="87">
        <v>995257.52110447758</v>
      </c>
      <c r="I9" s="88"/>
      <c r="J9" s="89">
        <v>569616.12</v>
      </c>
      <c r="K9" s="35">
        <f t="shared" si="0"/>
        <v>1564873.6411044775</v>
      </c>
      <c r="L9" s="31">
        <f t="shared" si="1"/>
        <v>995257.52110447758</v>
      </c>
    </row>
    <row r="10" spans="1:72">
      <c r="A10" s="7">
        <v>58</v>
      </c>
      <c r="B10" s="10" t="s">
        <v>60</v>
      </c>
      <c r="C10" s="38" t="s">
        <v>16</v>
      </c>
      <c r="D10" s="118">
        <v>0</v>
      </c>
      <c r="E10" s="119">
        <v>2</v>
      </c>
      <c r="F10" s="26" t="s">
        <v>129</v>
      </c>
      <c r="G10" s="23"/>
      <c r="H10" s="87"/>
      <c r="I10" s="84">
        <v>151809.94</v>
      </c>
      <c r="J10" s="89"/>
      <c r="K10" s="35">
        <f t="shared" si="0"/>
        <v>151809.94</v>
      </c>
      <c r="L10" s="31">
        <f t="shared" si="1"/>
        <v>151809.94</v>
      </c>
    </row>
    <row r="11" spans="1:72">
      <c r="A11" s="7">
        <v>60</v>
      </c>
      <c r="B11" s="10" t="s">
        <v>61</v>
      </c>
      <c r="C11" s="38" t="s">
        <v>16</v>
      </c>
      <c r="D11" s="118">
        <v>0</v>
      </c>
      <c r="E11" s="119">
        <v>20</v>
      </c>
      <c r="F11" s="26" t="s">
        <v>143</v>
      </c>
      <c r="G11" s="23"/>
      <c r="H11" s="87">
        <v>229179.53110447759</v>
      </c>
      <c r="I11" s="88"/>
      <c r="J11" s="84">
        <v>594353.52</v>
      </c>
      <c r="K11" s="35">
        <f t="shared" si="0"/>
        <v>823533.05110447761</v>
      </c>
      <c r="L11" s="31">
        <f t="shared" si="1"/>
        <v>229179.53110447759</v>
      </c>
    </row>
    <row r="12" spans="1:72">
      <c r="A12" s="14">
        <v>67</v>
      </c>
      <c r="B12" s="10" t="s">
        <v>62</v>
      </c>
      <c r="C12" s="38" t="s">
        <v>16</v>
      </c>
      <c r="D12" s="118">
        <v>0</v>
      </c>
      <c r="E12" s="119">
        <v>2</v>
      </c>
      <c r="F12" s="26" t="s">
        <v>143</v>
      </c>
      <c r="G12" s="23"/>
      <c r="H12" s="87">
        <v>308116.13110447762</v>
      </c>
      <c r="I12" s="88"/>
      <c r="J12" s="84">
        <v>80891.91</v>
      </c>
      <c r="K12" s="35">
        <f t="shared" si="0"/>
        <v>389008.0411044776</v>
      </c>
      <c r="L12" s="31">
        <f t="shared" si="1"/>
        <v>308116.13110447762</v>
      </c>
    </row>
    <row r="13" spans="1:72">
      <c r="A13" s="7">
        <v>68</v>
      </c>
      <c r="B13" s="10" t="s">
        <v>17</v>
      </c>
      <c r="C13" s="38" t="s">
        <v>16</v>
      </c>
      <c r="D13" s="118">
        <v>0</v>
      </c>
      <c r="E13" s="119">
        <v>1</v>
      </c>
      <c r="F13" s="26" t="s">
        <v>143</v>
      </c>
      <c r="G13" s="23"/>
      <c r="H13" s="87">
        <v>91763.191104477606</v>
      </c>
      <c r="I13" s="88"/>
      <c r="J13" s="84">
        <v>41189.050000000003</v>
      </c>
      <c r="K13" s="35">
        <f t="shared" si="0"/>
        <v>132952.24110447761</v>
      </c>
      <c r="L13" s="31">
        <f t="shared" si="1"/>
        <v>91763.191104477606</v>
      </c>
    </row>
    <row r="14" spans="1:72">
      <c r="A14" s="7">
        <v>72</v>
      </c>
      <c r="B14" s="10" t="s">
        <v>63</v>
      </c>
      <c r="C14" s="38" t="s">
        <v>16</v>
      </c>
      <c r="D14" s="118">
        <v>0</v>
      </c>
      <c r="E14" s="119">
        <v>3</v>
      </c>
      <c r="F14" s="26" t="s">
        <v>143</v>
      </c>
      <c r="G14" s="23"/>
      <c r="H14" s="87">
        <v>495587.39110447769</v>
      </c>
      <c r="I14" s="88"/>
      <c r="J14" s="84">
        <v>411585.3</v>
      </c>
      <c r="K14" s="35">
        <f t="shared" si="0"/>
        <v>907172.69110447774</v>
      </c>
      <c r="L14" s="31">
        <f t="shared" si="1"/>
        <v>495587.39110447769</v>
      </c>
    </row>
    <row r="15" spans="1:72">
      <c r="A15" s="7">
        <v>136</v>
      </c>
      <c r="B15" s="10" t="s">
        <v>64</v>
      </c>
      <c r="C15" s="38" t="s">
        <v>16</v>
      </c>
      <c r="D15" s="118">
        <v>0</v>
      </c>
      <c r="E15" s="119">
        <v>25</v>
      </c>
      <c r="F15" s="26" t="s">
        <v>143</v>
      </c>
      <c r="G15" s="23"/>
      <c r="H15" s="87">
        <v>380237.69110447762</v>
      </c>
      <c r="I15" s="88"/>
      <c r="J15" s="84">
        <v>106543.24</v>
      </c>
      <c r="K15" s="35">
        <f t="shared" si="0"/>
        <v>486780.93110447761</v>
      </c>
      <c r="L15" s="31">
        <f t="shared" si="1"/>
        <v>380237.69110447762</v>
      </c>
    </row>
    <row r="16" spans="1:72">
      <c r="A16" s="7">
        <v>149</v>
      </c>
      <c r="B16" s="10" t="s">
        <v>65</v>
      </c>
      <c r="C16" s="38" t="s">
        <v>16</v>
      </c>
      <c r="D16" s="118">
        <v>0</v>
      </c>
      <c r="E16" s="119">
        <v>2</v>
      </c>
      <c r="F16" s="26" t="s">
        <v>143</v>
      </c>
      <c r="G16" s="23"/>
      <c r="H16" s="87">
        <v>257878.53110447765</v>
      </c>
      <c r="I16" s="88"/>
      <c r="J16" s="84">
        <v>207930.92</v>
      </c>
      <c r="K16" s="35">
        <f t="shared" si="0"/>
        <v>465809.45110447763</v>
      </c>
      <c r="L16" s="31">
        <f t="shared" si="1"/>
        <v>257878.53110447765</v>
      </c>
    </row>
    <row r="17" spans="1:12">
      <c r="A17" s="7">
        <v>151</v>
      </c>
      <c r="B17" s="10" t="s">
        <v>66</v>
      </c>
      <c r="C17" s="38" t="s">
        <v>16</v>
      </c>
      <c r="D17" s="118">
        <v>0</v>
      </c>
      <c r="E17" s="119">
        <v>4</v>
      </c>
      <c r="F17" s="26" t="s">
        <v>143</v>
      </c>
      <c r="G17" s="23"/>
      <c r="H17" s="87">
        <v>1117388.2011044775</v>
      </c>
      <c r="I17" s="88"/>
      <c r="J17" s="84">
        <v>72870.98</v>
      </c>
      <c r="K17" s="35">
        <f t="shared" si="0"/>
        <v>1190259.1811044775</v>
      </c>
      <c r="L17" s="31">
        <f t="shared" si="1"/>
        <v>1117388.2011044775</v>
      </c>
    </row>
    <row r="18" spans="1:12">
      <c r="A18" s="7">
        <v>163</v>
      </c>
      <c r="B18" s="10" t="s">
        <v>67</v>
      </c>
      <c r="C18" s="38" t="s">
        <v>16</v>
      </c>
      <c r="D18" s="118">
        <v>0</v>
      </c>
      <c r="E18" s="119">
        <v>2</v>
      </c>
      <c r="F18" s="26" t="s">
        <v>143</v>
      </c>
      <c r="G18" s="23"/>
      <c r="H18" s="87">
        <v>756011.48110447754</v>
      </c>
      <c r="I18" s="88"/>
      <c r="J18" s="84">
        <v>411431.24</v>
      </c>
      <c r="K18" s="35">
        <f t="shared" si="0"/>
        <v>1167442.7211044775</v>
      </c>
      <c r="L18" s="31">
        <f t="shared" si="1"/>
        <v>756011.48110447754</v>
      </c>
    </row>
    <row r="19" spans="1:12" s="1" customFormat="1">
      <c r="A19" s="7">
        <v>169</v>
      </c>
      <c r="B19" s="10" t="s">
        <v>68</v>
      </c>
      <c r="C19" s="38" t="s">
        <v>16</v>
      </c>
      <c r="D19" s="118">
        <v>0</v>
      </c>
      <c r="E19" s="119">
        <v>2</v>
      </c>
      <c r="F19" s="26" t="s">
        <v>143</v>
      </c>
      <c r="G19" s="23"/>
      <c r="H19" s="87">
        <v>1380370.3211044776</v>
      </c>
      <c r="I19" s="88"/>
      <c r="J19" s="84">
        <v>529420.23</v>
      </c>
      <c r="K19" s="35">
        <f t="shared" si="0"/>
        <v>1909790.5511044776</v>
      </c>
      <c r="L19" s="31">
        <f t="shared" si="1"/>
        <v>1380370.3211044776</v>
      </c>
    </row>
    <row r="20" spans="1:12" s="1" customFormat="1">
      <c r="A20" s="7">
        <v>169</v>
      </c>
      <c r="B20" s="10" t="s">
        <v>68</v>
      </c>
      <c r="C20" s="38" t="s">
        <v>16</v>
      </c>
      <c r="D20" s="118">
        <v>0</v>
      </c>
      <c r="E20" s="119">
        <v>2</v>
      </c>
      <c r="F20" s="26" t="s">
        <v>129</v>
      </c>
      <c r="G20" s="23"/>
      <c r="H20" s="87"/>
      <c r="I20" s="84">
        <v>21714.04</v>
      </c>
      <c r="J20" s="90"/>
      <c r="K20" s="35">
        <f t="shared" si="0"/>
        <v>21714.04</v>
      </c>
      <c r="L20" s="31">
        <f t="shared" si="1"/>
        <v>21714.04</v>
      </c>
    </row>
    <row r="21" spans="1:12" s="1" customFormat="1">
      <c r="A21" s="7">
        <v>173</v>
      </c>
      <c r="B21" s="10" t="s">
        <v>69</v>
      </c>
      <c r="C21" s="38" t="s">
        <v>16</v>
      </c>
      <c r="D21" s="118">
        <v>0</v>
      </c>
      <c r="E21" s="119">
        <v>5</v>
      </c>
      <c r="F21" s="26" t="s">
        <v>143</v>
      </c>
      <c r="G21" s="23"/>
      <c r="H21" s="87">
        <v>792402.91110447771</v>
      </c>
      <c r="I21" s="88"/>
      <c r="J21" s="89">
        <v>992568.57</v>
      </c>
      <c r="K21" s="35">
        <v>992568.57</v>
      </c>
      <c r="L21" s="31">
        <f t="shared" si="1"/>
        <v>792402.91110447771</v>
      </c>
    </row>
    <row r="22" spans="1:12" s="1" customFormat="1">
      <c r="A22" s="7">
        <v>174</v>
      </c>
      <c r="B22" s="10" t="s">
        <v>70</v>
      </c>
      <c r="C22" s="38" t="s">
        <v>16</v>
      </c>
      <c r="D22" s="118">
        <v>0</v>
      </c>
      <c r="E22" s="119">
        <v>20</v>
      </c>
      <c r="F22" s="26" t="s">
        <v>143</v>
      </c>
      <c r="G22" s="23"/>
      <c r="H22" s="87">
        <v>618895.73110447754</v>
      </c>
      <c r="I22" s="88"/>
      <c r="J22" s="84">
        <v>594353.52</v>
      </c>
      <c r="K22" s="35">
        <f t="shared" si="0"/>
        <v>1213249.2511044776</v>
      </c>
      <c r="L22" s="31">
        <f t="shared" si="1"/>
        <v>618895.73110447754</v>
      </c>
    </row>
    <row r="23" spans="1:12" s="1" customFormat="1">
      <c r="A23" s="7">
        <v>179</v>
      </c>
      <c r="B23" s="10" t="s">
        <v>71</v>
      </c>
      <c r="C23" s="38" t="s">
        <v>16</v>
      </c>
      <c r="D23" s="118">
        <v>0</v>
      </c>
      <c r="E23" s="119">
        <v>20</v>
      </c>
      <c r="F23" s="26" t="s">
        <v>143</v>
      </c>
      <c r="G23" s="23"/>
      <c r="H23" s="87">
        <v>912736.57110447763</v>
      </c>
      <c r="I23" s="88"/>
      <c r="J23" s="89">
        <v>594353.52</v>
      </c>
      <c r="K23" s="35">
        <f t="shared" si="0"/>
        <v>1507090.0911044776</v>
      </c>
      <c r="L23" s="31">
        <f t="shared" si="1"/>
        <v>912736.57110447763</v>
      </c>
    </row>
    <row r="24" spans="1:12" s="1" customFormat="1">
      <c r="A24" s="7">
        <v>187</v>
      </c>
      <c r="B24" s="10" t="s">
        <v>72</v>
      </c>
      <c r="C24" s="38" t="s">
        <v>16</v>
      </c>
      <c r="D24" s="118">
        <v>0</v>
      </c>
      <c r="E24" s="119">
        <v>5</v>
      </c>
      <c r="F24" s="26" t="s">
        <v>143</v>
      </c>
      <c r="G24" s="23"/>
      <c r="H24" s="87">
        <v>819598.48110447777</v>
      </c>
      <c r="I24" s="88"/>
      <c r="J24" s="89">
        <v>290864.57</v>
      </c>
      <c r="K24" s="35">
        <f t="shared" si="0"/>
        <v>1110463.0511044778</v>
      </c>
      <c r="L24" s="31">
        <f t="shared" si="1"/>
        <v>819598.48110447777</v>
      </c>
    </row>
    <row r="25" spans="1:12" s="1" customFormat="1">
      <c r="A25" s="7">
        <v>188</v>
      </c>
      <c r="B25" s="10" t="s">
        <v>73</v>
      </c>
      <c r="C25" s="38" t="s">
        <v>16</v>
      </c>
      <c r="D25" s="118">
        <v>0</v>
      </c>
      <c r="E25" s="119">
        <v>2</v>
      </c>
      <c r="F25" s="26" t="s">
        <v>143</v>
      </c>
      <c r="G25" s="23"/>
      <c r="H25" s="87">
        <v>634908.53110447759</v>
      </c>
      <c r="I25" s="88"/>
      <c r="J25" s="89">
        <v>188164.06</v>
      </c>
      <c r="K25" s="35">
        <f t="shared" si="0"/>
        <v>823072.59110447764</v>
      </c>
      <c r="L25" s="31">
        <f t="shared" si="1"/>
        <v>634908.53110447759</v>
      </c>
    </row>
    <row r="26" spans="1:12" s="1" customFormat="1">
      <c r="A26" s="7">
        <v>189</v>
      </c>
      <c r="B26" s="10" t="s">
        <v>74</v>
      </c>
      <c r="C26" s="38" t="s">
        <v>16</v>
      </c>
      <c r="D26" s="118">
        <v>0</v>
      </c>
      <c r="E26" s="119">
        <v>20</v>
      </c>
      <c r="F26" s="26" t="s">
        <v>143</v>
      </c>
      <c r="G26" s="23"/>
      <c r="H26" s="87">
        <v>224571.04110447766</v>
      </c>
      <c r="I26" s="88"/>
      <c r="J26" s="89">
        <v>594353.52</v>
      </c>
      <c r="K26" s="35">
        <f t="shared" si="0"/>
        <v>818924.56110447762</v>
      </c>
      <c r="L26" s="31">
        <f t="shared" si="1"/>
        <v>224571.04110447766</v>
      </c>
    </row>
    <row r="27" spans="1:12" s="1" customFormat="1">
      <c r="A27" s="9">
        <v>194</v>
      </c>
      <c r="B27" s="10" t="s">
        <v>75</v>
      </c>
      <c r="C27" s="38" t="s">
        <v>16</v>
      </c>
      <c r="D27" s="118">
        <v>0</v>
      </c>
      <c r="E27" s="119">
        <v>2</v>
      </c>
      <c r="F27" s="26" t="s">
        <v>143</v>
      </c>
      <c r="G27" s="23"/>
      <c r="H27" s="87">
        <v>828200.65110447758</v>
      </c>
      <c r="I27" s="88"/>
      <c r="J27" s="89">
        <v>207991.52</v>
      </c>
      <c r="K27" s="35">
        <f t="shared" si="0"/>
        <v>1036192.1711044776</v>
      </c>
      <c r="L27" s="31">
        <f t="shared" si="1"/>
        <v>828200.65110447758</v>
      </c>
    </row>
    <row r="28" spans="1:12" s="1" customFormat="1">
      <c r="A28" s="9">
        <v>206</v>
      </c>
      <c r="B28" s="10" t="s">
        <v>76</v>
      </c>
      <c r="C28" s="38" t="s">
        <v>16</v>
      </c>
      <c r="D28" s="118">
        <v>0</v>
      </c>
      <c r="E28" s="119">
        <v>5</v>
      </c>
      <c r="F28" s="26" t="s">
        <v>143</v>
      </c>
      <c r="G28" s="23"/>
      <c r="H28" s="87">
        <v>891504.58110447763</v>
      </c>
      <c r="I28" s="88"/>
      <c r="J28" s="89">
        <v>143462.01</v>
      </c>
      <c r="K28" s="35">
        <f t="shared" si="0"/>
        <v>1034966.5911044776</v>
      </c>
      <c r="L28" s="31">
        <f t="shared" si="1"/>
        <v>891504.58110447763</v>
      </c>
    </row>
    <row r="29" spans="1:12" s="1" customFormat="1">
      <c r="A29" s="9">
        <v>207</v>
      </c>
      <c r="B29" s="10" t="s">
        <v>77</v>
      </c>
      <c r="C29" s="38" t="s">
        <v>16</v>
      </c>
      <c r="D29" s="118">
        <v>0</v>
      </c>
      <c r="E29" s="119">
        <v>8</v>
      </c>
      <c r="F29" s="26" t="s">
        <v>143</v>
      </c>
      <c r="G29" s="23"/>
      <c r="H29" s="87">
        <v>1561194.2611044776</v>
      </c>
      <c r="I29" s="88"/>
      <c r="J29" s="84">
        <v>813797.99</v>
      </c>
      <c r="K29" s="35">
        <f t="shared" si="0"/>
        <v>2374992.2511044778</v>
      </c>
      <c r="L29" s="31">
        <f t="shared" si="1"/>
        <v>1561194.2611044776</v>
      </c>
    </row>
    <row r="30" spans="1:12" s="1" customFormat="1">
      <c r="A30" s="9">
        <v>207</v>
      </c>
      <c r="B30" s="10" t="s">
        <v>77</v>
      </c>
      <c r="C30" s="38" t="s">
        <v>16</v>
      </c>
      <c r="D30" s="118">
        <v>0</v>
      </c>
      <c r="E30" s="119">
        <v>8</v>
      </c>
      <c r="F30" s="26" t="s">
        <v>129</v>
      </c>
      <c r="G30" s="23"/>
      <c r="H30" s="87"/>
      <c r="I30" s="88">
        <v>128576.98</v>
      </c>
      <c r="J30" s="90"/>
      <c r="K30" s="35">
        <f t="shared" si="0"/>
        <v>128576.98</v>
      </c>
      <c r="L30" s="31">
        <f t="shared" si="1"/>
        <v>128576.98</v>
      </c>
    </row>
    <row r="31" spans="1:12" s="1" customFormat="1">
      <c r="A31" s="9">
        <v>208</v>
      </c>
      <c r="B31" s="10" t="s">
        <v>78</v>
      </c>
      <c r="C31" s="38" t="s">
        <v>16</v>
      </c>
      <c r="D31" s="118">
        <v>0</v>
      </c>
      <c r="E31" s="119">
        <v>8</v>
      </c>
      <c r="F31" s="26" t="s">
        <v>143</v>
      </c>
      <c r="G31" s="23"/>
      <c r="H31" s="87">
        <v>1160522.2911044774</v>
      </c>
      <c r="I31" s="88"/>
      <c r="J31" s="84">
        <v>1980014.4</v>
      </c>
      <c r="K31" s="35">
        <f t="shared" si="0"/>
        <v>3140536.6911044773</v>
      </c>
      <c r="L31" s="31">
        <f t="shared" si="1"/>
        <v>1160522.2911044774</v>
      </c>
    </row>
    <row r="32" spans="1:12" s="1" customFormat="1">
      <c r="A32" s="9">
        <v>209</v>
      </c>
      <c r="B32" s="10" t="s">
        <v>18</v>
      </c>
      <c r="C32" s="38" t="s">
        <v>16</v>
      </c>
      <c r="D32" s="118">
        <v>0</v>
      </c>
      <c r="E32" s="119">
        <v>1</v>
      </c>
      <c r="F32" s="26" t="s">
        <v>143</v>
      </c>
      <c r="G32" s="23"/>
      <c r="H32" s="87">
        <v>1459256.2111044773</v>
      </c>
      <c r="I32" s="88"/>
      <c r="J32" s="89">
        <v>585800.55000000005</v>
      </c>
      <c r="K32" s="35">
        <f t="shared" si="0"/>
        <v>2045056.7611044773</v>
      </c>
      <c r="L32" s="31">
        <f t="shared" si="1"/>
        <v>1459256.2111044773</v>
      </c>
    </row>
    <row r="33" spans="1:12" s="1" customFormat="1">
      <c r="A33" s="9">
        <v>210</v>
      </c>
      <c r="B33" s="10" t="s">
        <v>79</v>
      </c>
      <c r="C33" s="38" t="s">
        <v>16</v>
      </c>
      <c r="D33" s="118">
        <v>0</v>
      </c>
      <c r="E33" s="119">
        <v>4</v>
      </c>
      <c r="F33" s="26" t="s">
        <v>143</v>
      </c>
      <c r="G33" s="23"/>
      <c r="H33" s="87">
        <v>184265.07110447763</v>
      </c>
      <c r="I33" s="88"/>
      <c r="J33" s="89">
        <v>425594.2</v>
      </c>
      <c r="K33" s="35">
        <f t="shared" si="0"/>
        <v>609859.27110447758</v>
      </c>
      <c r="L33" s="31">
        <f t="shared" si="1"/>
        <v>184265.07110447763</v>
      </c>
    </row>
    <row r="34" spans="1:12" s="1" customFormat="1">
      <c r="A34" s="9">
        <v>211</v>
      </c>
      <c r="B34" s="10" t="s">
        <v>80</v>
      </c>
      <c r="C34" s="38" t="s">
        <v>16</v>
      </c>
      <c r="D34" s="118">
        <v>0</v>
      </c>
      <c r="E34" s="119">
        <v>8</v>
      </c>
      <c r="F34" s="26" t="s">
        <v>143</v>
      </c>
      <c r="G34" s="23"/>
      <c r="H34" s="87">
        <v>155327.81110447762</v>
      </c>
      <c r="I34" s="88"/>
      <c r="J34" s="89">
        <v>196391.93</v>
      </c>
      <c r="K34" s="35">
        <f t="shared" si="0"/>
        <v>351719.74110447761</v>
      </c>
      <c r="L34" s="31">
        <f t="shared" si="1"/>
        <v>155327.81110447762</v>
      </c>
    </row>
    <row r="35" spans="1:12" s="1" customFormat="1">
      <c r="A35" s="9">
        <v>213</v>
      </c>
      <c r="B35" s="10" t="s">
        <v>81</v>
      </c>
      <c r="C35" s="38" t="s">
        <v>16</v>
      </c>
      <c r="D35" s="118">
        <v>0</v>
      </c>
      <c r="E35" s="119">
        <v>4</v>
      </c>
      <c r="F35" s="26" t="s">
        <v>143</v>
      </c>
      <c r="G35" s="23"/>
      <c r="H35" s="87">
        <v>358478.58110447763</v>
      </c>
      <c r="I35" s="88"/>
      <c r="J35" s="89">
        <v>700261.81</v>
      </c>
      <c r="K35" s="35">
        <f t="shared" si="0"/>
        <v>1058740.3911044777</v>
      </c>
      <c r="L35" s="31">
        <f t="shared" si="1"/>
        <v>358478.58110447763</v>
      </c>
    </row>
    <row r="36" spans="1:12" s="1" customFormat="1">
      <c r="A36" s="9">
        <v>216</v>
      </c>
      <c r="B36" s="10" t="s">
        <v>46</v>
      </c>
      <c r="C36" s="38" t="s">
        <v>16</v>
      </c>
      <c r="D36" s="118">
        <v>0</v>
      </c>
      <c r="E36" s="119">
        <v>25</v>
      </c>
      <c r="F36" s="26" t="s">
        <v>143</v>
      </c>
      <c r="G36" s="23"/>
      <c r="H36" s="87">
        <v>1983295.961104478</v>
      </c>
      <c r="I36" s="88"/>
      <c r="J36" s="89">
        <v>106543.24</v>
      </c>
      <c r="K36" s="35">
        <f t="shared" si="0"/>
        <v>2089839.201104478</v>
      </c>
      <c r="L36" s="31">
        <f t="shared" si="1"/>
        <v>1983295.961104478</v>
      </c>
    </row>
    <row r="37" spans="1:12" s="1" customFormat="1">
      <c r="A37" s="9">
        <v>216</v>
      </c>
      <c r="B37" s="10" t="s">
        <v>46</v>
      </c>
      <c r="C37" s="38" t="s">
        <v>16</v>
      </c>
      <c r="D37" s="118">
        <v>0</v>
      </c>
      <c r="E37" s="119">
        <v>25</v>
      </c>
      <c r="F37" s="26" t="s">
        <v>129</v>
      </c>
      <c r="G37" s="23"/>
      <c r="H37" s="87"/>
      <c r="I37" s="88">
        <v>929745.74</v>
      </c>
      <c r="J37" s="89"/>
      <c r="K37" s="35">
        <f t="shared" si="0"/>
        <v>929745.74</v>
      </c>
      <c r="L37" s="31">
        <f t="shared" si="1"/>
        <v>929745.74</v>
      </c>
    </row>
    <row r="38" spans="1:12" s="1" customFormat="1">
      <c r="A38" s="9">
        <v>218</v>
      </c>
      <c r="B38" s="10" t="s">
        <v>82</v>
      </c>
      <c r="C38" s="38" t="s">
        <v>16</v>
      </c>
      <c r="D38" s="118">
        <v>0</v>
      </c>
      <c r="E38" s="119">
        <v>1</v>
      </c>
      <c r="F38" s="26" t="s">
        <v>143</v>
      </c>
      <c r="G38" s="23"/>
      <c r="H38" s="87">
        <v>166896.68110447761</v>
      </c>
      <c r="I38" s="88"/>
      <c r="J38" s="89">
        <v>51424.7</v>
      </c>
      <c r="K38" s="35">
        <f t="shared" si="0"/>
        <v>218321.38110447762</v>
      </c>
      <c r="L38" s="31">
        <f t="shared" si="1"/>
        <v>166896.68110447761</v>
      </c>
    </row>
    <row r="39" spans="1:12" s="1" customFormat="1">
      <c r="A39" s="9">
        <v>220</v>
      </c>
      <c r="B39" s="10" t="s">
        <v>83</v>
      </c>
      <c r="C39" s="38" t="s">
        <v>16</v>
      </c>
      <c r="D39" s="118">
        <v>0</v>
      </c>
      <c r="E39" s="119">
        <v>2</v>
      </c>
      <c r="F39" s="26" t="s">
        <v>143</v>
      </c>
      <c r="G39" s="23"/>
      <c r="H39" s="87">
        <v>171624.13110447762</v>
      </c>
      <c r="I39" s="88"/>
      <c r="J39" s="89">
        <v>262862.28999999998</v>
      </c>
      <c r="K39" s="35">
        <f t="shared" si="0"/>
        <v>434486.4211044776</v>
      </c>
      <c r="L39" s="31">
        <f t="shared" si="1"/>
        <v>171624.13110447762</v>
      </c>
    </row>
    <row r="40" spans="1:12" s="1" customFormat="1">
      <c r="A40" s="9">
        <v>221</v>
      </c>
      <c r="B40" s="10" t="s">
        <v>19</v>
      </c>
      <c r="C40" s="38" t="s">
        <v>16</v>
      </c>
      <c r="D40" s="118">
        <v>0</v>
      </c>
      <c r="E40" s="119">
        <v>1</v>
      </c>
      <c r="F40" s="26" t="s">
        <v>143</v>
      </c>
      <c r="G40" s="23"/>
      <c r="H40" s="87">
        <v>181787.24110447764</v>
      </c>
      <c r="I40" s="88"/>
      <c r="J40" s="84">
        <v>131414.57999999999</v>
      </c>
      <c r="K40" s="35">
        <f t="shared" si="0"/>
        <v>313201.82110447763</v>
      </c>
      <c r="L40" s="31">
        <f t="shared" si="1"/>
        <v>181787.24110447764</v>
      </c>
    </row>
    <row r="41" spans="1:12" s="1" customFormat="1">
      <c r="A41" s="9">
        <v>222</v>
      </c>
      <c r="B41" s="10" t="s">
        <v>20</v>
      </c>
      <c r="C41" s="38" t="s">
        <v>16</v>
      </c>
      <c r="D41" s="118">
        <v>0</v>
      </c>
      <c r="E41" s="119">
        <v>5</v>
      </c>
      <c r="F41" s="26" t="s">
        <v>143</v>
      </c>
      <c r="G41" s="23"/>
      <c r="H41" s="87">
        <v>640200.36110447766</v>
      </c>
      <c r="I41" s="88"/>
      <c r="J41" s="89">
        <v>631755.56999999995</v>
      </c>
      <c r="K41" s="35">
        <f t="shared" si="0"/>
        <v>1271955.9311044775</v>
      </c>
      <c r="L41" s="31">
        <f t="shared" si="1"/>
        <v>640200.36110447766</v>
      </c>
    </row>
    <row r="42" spans="1:12" s="1" customFormat="1" ht="50">
      <c r="A42" s="9">
        <v>223</v>
      </c>
      <c r="B42" s="10" t="s">
        <v>84</v>
      </c>
      <c r="C42" s="38" t="s">
        <v>16</v>
      </c>
      <c r="D42" s="118">
        <v>0</v>
      </c>
      <c r="E42" s="119">
        <v>1</v>
      </c>
      <c r="F42" s="26" t="s">
        <v>143</v>
      </c>
      <c r="G42" s="23"/>
      <c r="H42" s="87">
        <v>186451.06110447762</v>
      </c>
      <c r="I42" s="88"/>
      <c r="J42" s="89">
        <v>199087.57</v>
      </c>
      <c r="K42" s="35">
        <f t="shared" si="0"/>
        <v>385538.63110447762</v>
      </c>
      <c r="L42" s="31">
        <f t="shared" si="1"/>
        <v>186451.06110447762</v>
      </c>
    </row>
    <row r="43" spans="1:12" s="1" customFormat="1" ht="37.5">
      <c r="A43" s="9">
        <v>227</v>
      </c>
      <c r="B43" s="10" t="s">
        <v>53</v>
      </c>
      <c r="C43" s="38" t="s">
        <v>16</v>
      </c>
      <c r="D43" s="118">
        <v>0</v>
      </c>
      <c r="E43" s="119">
        <v>3</v>
      </c>
      <c r="F43" s="26" t="s">
        <v>143</v>
      </c>
      <c r="G43" s="23"/>
      <c r="H43" s="87">
        <v>193127.45110447763</v>
      </c>
      <c r="I43" s="88"/>
      <c r="J43" s="89">
        <v>577336.73</v>
      </c>
      <c r="K43" s="35">
        <f t="shared" si="0"/>
        <v>770464.18110447761</v>
      </c>
      <c r="L43" s="31">
        <f t="shared" si="1"/>
        <v>193127.45110447763</v>
      </c>
    </row>
    <row r="44" spans="1:12" s="1" customFormat="1" ht="37.5">
      <c r="A44" s="9">
        <v>228</v>
      </c>
      <c r="B44" s="10" t="s">
        <v>85</v>
      </c>
      <c r="C44" s="38" t="s">
        <v>16</v>
      </c>
      <c r="D44" s="118">
        <v>0</v>
      </c>
      <c r="E44" s="119">
        <v>1</v>
      </c>
      <c r="F44" s="26" t="s">
        <v>143</v>
      </c>
      <c r="G44" s="23"/>
      <c r="H44" s="87">
        <v>190561.6711044776</v>
      </c>
      <c r="I44" s="88"/>
      <c r="J44" s="89">
        <v>205561.75</v>
      </c>
      <c r="K44" s="35">
        <f t="shared" si="0"/>
        <v>396123.4211044776</v>
      </c>
      <c r="L44" s="31">
        <f t="shared" si="1"/>
        <v>190561.6711044776</v>
      </c>
    </row>
    <row r="45" spans="1:12" s="1" customFormat="1">
      <c r="A45" s="9">
        <v>230</v>
      </c>
      <c r="B45" s="10" t="s">
        <v>21</v>
      </c>
      <c r="C45" s="38" t="s">
        <v>16</v>
      </c>
      <c r="D45" s="118">
        <v>0</v>
      </c>
      <c r="E45" s="119">
        <v>2</v>
      </c>
      <c r="F45" s="26" t="s">
        <v>143</v>
      </c>
      <c r="G45" s="23"/>
      <c r="H45" s="87">
        <v>221798.09110447764</v>
      </c>
      <c r="I45" s="88"/>
      <c r="J45" s="89">
        <v>292297.40000000002</v>
      </c>
      <c r="K45" s="35">
        <f t="shared" si="0"/>
        <v>514095.49110447767</v>
      </c>
      <c r="L45" s="31">
        <f t="shared" si="1"/>
        <v>221798.09110447764</v>
      </c>
    </row>
    <row r="46" spans="1:12" s="1" customFormat="1">
      <c r="A46" s="9">
        <v>232</v>
      </c>
      <c r="B46" s="10" t="s">
        <v>86</v>
      </c>
      <c r="C46" s="38" t="s">
        <v>16</v>
      </c>
      <c r="D46" s="118">
        <v>0</v>
      </c>
      <c r="E46" s="119">
        <v>2</v>
      </c>
      <c r="F46" s="26" t="s">
        <v>143</v>
      </c>
      <c r="G46" s="23"/>
      <c r="H46" s="87">
        <v>242055.48110447766</v>
      </c>
      <c r="I46" s="88"/>
      <c r="J46" s="89">
        <v>312976.33</v>
      </c>
      <c r="K46" s="35">
        <f t="shared" si="0"/>
        <v>555031.81110447762</v>
      </c>
      <c r="L46" s="31">
        <f t="shared" si="1"/>
        <v>242055.48110447766</v>
      </c>
    </row>
    <row r="47" spans="1:12" s="1" customFormat="1">
      <c r="A47" s="9">
        <v>235</v>
      </c>
      <c r="B47" s="10" t="s">
        <v>22</v>
      </c>
      <c r="C47" s="38" t="s">
        <v>16</v>
      </c>
      <c r="D47" s="118">
        <v>0</v>
      </c>
      <c r="E47" s="119">
        <v>1</v>
      </c>
      <c r="F47" s="26" t="s">
        <v>143</v>
      </c>
      <c r="G47" s="23"/>
      <c r="H47" s="87">
        <v>328660.3611044776</v>
      </c>
      <c r="I47" s="88"/>
      <c r="J47" s="84">
        <v>49397.06</v>
      </c>
      <c r="K47" s="35">
        <f t="shared" si="0"/>
        <v>378057.4211044776</v>
      </c>
      <c r="L47" s="31">
        <f t="shared" si="1"/>
        <v>328660.3611044776</v>
      </c>
    </row>
    <row r="48" spans="1:12" s="1" customFormat="1">
      <c r="A48" s="9">
        <v>238</v>
      </c>
      <c r="B48" s="10" t="s">
        <v>87</v>
      </c>
      <c r="C48" s="38" t="s">
        <v>16</v>
      </c>
      <c r="D48" s="118">
        <v>0</v>
      </c>
      <c r="E48" s="119">
        <v>5</v>
      </c>
      <c r="F48" s="26" t="s">
        <v>143</v>
      </c>
      <c r="G48" s="23"/>
      <c r="H48" s="87">
        <v>629069.50110447756</v>
      </c>
      <c r="I48" s="88"/>
      <c r="J48" s="91">
        <f>286924.02/2</f>
        <v>143462.01</v>
      </c>
      <c r="K48" s="35">
        <f t="shared" si="0"/>
        <v>772531.51110447757</v>
      </c>
      <c r="L48" s="31">
        <f t="shared" si="1"/>
        <v>629069.50110447756</v>
      </c>
    </row>
    <row r="49" spans="1:12" s="1" customFormat="1">
      <c r="A49" s="9">
        <v>239</v>
      </c>
      <c r="B49" s="10" t="s">
        <v>23</v>
      </c>
      <c r="C49" s="38" t="s">
        <v>16</v>
      </c>
      <c r="D49" s="118">
        <v>0</v>
      </c>
      <c r="E49" s="119">
        <v>2</v>
      </c>
      <c r="F49" s="26" t="s">
        <v>143</v>
      </c>
      <c r="G49" s="23"/>
      <c r="H49" s="87">
        <v>90351.731104477614</v>
      </c>
      <c r="I49" s="88"/>
      <c r="J49" s="89">
        <v>39102.69</v>
      </c>
      <c r="K49" s="35">
        <f t="shared" si="0"/>
        <v>129454.42110447762</v>
      </c>
      <c r="L49" s="31">
        <f t="shared" si="1"/>
        <v>90351.731104477614</v>
      </c>
    </row>
    <row r="50" spans="1:12" s="1" customFormat="1">
      <c r="A50" s="9">
        <v>241</v>
      </c>
      <c r="B50" s="10" t="s">
        <v>88</v>
      </c>
      <c r="C50" s="38" t="s">
        <v>16</v>
      </c>
      <c r="D50" s="118">
        <v>0</v>
      </c>
      <c r="E50" s="119">
        <v>2</v>
      </c>
      <c r="F50" s="26" t="s">
        <v>143</v>
      </c>
      <c r="G50" s="23"/>
      <c r="H50" s="87">
        <v>115906.22110447762</v>
      </c>
      <c r="I50" s="88"/>
      <c r="J50" s="89">
        <v>89463.76</v>
      </c>
      <c r="K50" s="35">
        <f t="shared" si="0"/>
        <v>205369.9811044776</v>
      </c>
      <c r="L50" s="31">
        <f t="shared" si="1"/>
        <v>115906.22110447762</v>
      </c>
    </row>
    <row r="51" spans="1:12" s="1" customFormat="1">
      <c r="A51" s="9">
        <v>242</v>
      </c>
      <c r="B51" s="10" t="s">
        <v>89</v>
      </c>
      <c r="C51" s="38" t="s">
        <v>16</v>
      </c>
      <c r="D51" s="118">
        <v>0</v>
      </c>
      <c r="E51" s="119">
        <v>1</v>
      </c>
      <c r="F51" s="26" t="s">
        <v>143</v>
      </c>
      <c r="G51" s="23"/>
      <c r="H51" s="87">
        <v>202095.07110447763</v>
      </c>
      <c r="I51" s="88"/>
      <c r="J51" s="89">
        <v>92676.41</v>
      </c>
      <c r="K51" s="35">
        <f t="shared" si="0"/>
        <v>294771.48110447766</v>
      </c>
      <c r="L51" s="31">
        <f t="shared" si="1"/>
        <v>202095.07110447763</v>
      </c>
    </row>
    <row r="52" spans="1:12" s="1" customFormat="1" ht="37.5">
      <c r="A52" s="9">
        <v>243</v>
      </c>
      <c r="B52" s="10" t="s">
        <v>90</v>
      </c>
      <c r="C52" s="38" t="s">
        <v>16</v>
      </c>
      <c r="D52" s="118">
        <v>0</v>
      </c>
      <c r="E52" s="119">
        <v>3</v>
      </c>
      <c r="F52" s="26" t="s">
        <v>143</v>
      </c>
      <c r="G52" s="23"/>
      <c r="H52" s="87">
        <v>208847.03</v>
      </c>
      <c r="I52" s="88"/>
      <c r="J52" s="89">
        <v>399090.41</v>
      </c>
      <c r="K52" s="35">
        <f t="shared" si="0"/>
        <v>607937.43999999994</v>
      </c>
      <c r="L52" s="31">
        <f t="shared" si="1"/>
        <v>208847.03</v>
      </c>
    </row>
    <row r="53" spans="1:12" s="1" customFormat="1">
      <c r="A53" s="9">
        <v>244</v>
      </c>
      <c r="B53" s="10" t="s">
        <v>91</v>
      </c>
      <c r="C53" s="38" t="s">
        <v>16</v>
      </c>
      <c r="D53" s="118">
        <v>0</v>
      </c>
      <c r="E53" s="119">
        <v>1</v>
      </c>
      <c r="F53" s="26" t="s">
        <v>143</v>
      </c>
      <c r="G53" s="23"/>
      <c r="H53" s="87">
        <v>155054.85999999999</v>
      </c>
      <c r="I53" s="88"/>
      <c r="J53" s="89">
        <v>28134.880000000001</v>
      </c>
      <c r="K53" s="35">
        <f t="shared" si="0"/>
        <v>183189.74</v>
      </c>
      <c r="L53" s="31">
        <f t="shared" si="1"/>
        <v>155054.85999999999</v>
      </c>
    </row>
    <row r="54" spans="1:12" s="1" customFormat="1">
      <c r="A54" s="9">
        <v>256</v>
      </c>
      <c r="B54" s="10" t="s">
        <v>24</v>
      </c>
      <c r="C54" s="38" t="s">
        <v>16</v>
      </c>
      <c r="D54" s="118">
        <v>0</v>
      </c>
      <c r="E54" s="119">
        <v>1</v>
      </c>
      <c r="F54" s="26" t="s">
        <v>143</v>
      </c>
      <c r="G54" s="23"/>
      <c r="H54" s="87">
        <v>613591.07999999996</v>
      </c>
      <c r="I54" s="88"/>
      <c r="J54" s="89">
        <v>241422.73</v>
      </c>
      <c r="K54" s="35">
        <f t="shared" si="0"/>
        <v>855013.80999999994</v>
      </c>
      <c r="L54" s="31">
        <f t="shared" si="1"/>
        <v>613591.07999999996</v>
      </c>
    </row>
    <row r="55" spans="1:12" s="1" customFormat="1">
      <c r="A55" s="9">
        <v>257</v>
      </c>
      <c r="B55" s="10" t="s">
        <v>25</v>
      </c>
      <c r="C55" s="38" t="s">
        <v>16</v>
      </c>
      <c r="D55" s="118">
        <v>0</v>
      </c>
      <c r="E55" s="119">
        <v>1</v>
      </c>
      <c r="F55" s="26" t="s">
        <v>143</v>
      </c>
      <c r="G55" s="23"/>
      <c r="H55" s="87">
        <v>107670.12</v>
      </c>
      <c r="I55" s="88"/>
      <c r="J55" s="89">
        <v>46448.11</v>
      </c>
      <c r="K55" s="35">
        <f t="shared" si="0"/>
        <v>154118.22999999998</v>
      </c>
      <c r="L55" s="31">
        <f t="shared" si="1"/>
        <v>107670.12</v>
      </c>
    </row>
    <row r="56" spans="1:12" s="1" customFormat="1">
      <c r="A56" s="9">
        <v>258</v>
      </c>
      <c r="B56" s="10" t="s">
        <v>92</v>
      </c>
      <c r="C56" s="38" t="s">
        <v>16</v>
      </c>
      <c r="D56" s="118">
        <v>0</v>
      </c>
      <c r="E56" s="119">
        <v>4</v>
      </c>
      <c r="F56" s="26" t="s">
        <v>143</v>
      </c>
      <c r="G56" s="23"/>
      <c r="H56" s="87">
        <v>206531.75</v>
      </c>
      <c r="I56" s="88"/>
      <c r="J56" s="89">
        <v>72870.98</v>
      </c>
      <c r="K56" s="35">
        <f t="shared" si="0"/>
        <v>279402.73</v>
      </c>
      <c r="L56" s="31">
        <f t="shared" si="1"/>
        <v>206531.75</v>
      </c>
    </row>
    <row r="57" spans="1:12" s="1" customFormat="1">
      <c r="A57" s="9">
        <v>259</v>
      </c>
      <c r="B57" s="10" t="s">
        <v>93</v>
      </c>
      <c r="C57" s="38" t="s">
        <v>16</v>
      </c>
      <c r="D57" s="118">
        <v>0</v>
      </c>
      <c r="E57" s="119">
        <v>7</v>
      </c>
      <c r="F57" s="26" t="s">
        <v>143</v>
      </c>
      <c r="G57" s="23"/>
      <c r="H57" s="87">
        <v>910648.56</v>
      </c>
      <c r="I57" s="88"/>
      <c r="J57" s="89">
        <v>896779.39</v>
      </c>
      <c r="K57" s="35">
        <f t="shared" si="0"/>
        <v>1807427.9500000002</v>
      </c>
      <c r="L57" s="31">
        <f t="shared" si="1"/>
        <v>910648.56</v>
      </c>
    </row>
    <row r="58" spans="1:12" s="1" customFormat="1">
      <c r="A58" s="9">
        <v>260</v>
      </c>
      <c r="B58" s="10" t="s">
        <v>26</v>
      </c>
      <c r="C58" s="38" t="s">
        <v>16</v>
      </c>
      <c r="D58" s="118">
        <v>0</v>
      </c>
      <c r="E58" s="119">
        <v>2</v>
      </c>
      <c r="F58" s="26" t="s">
        <v>143</v>
      </c>
      <c r="G58" s="23"/>
      <c r="H58" s="87">
        <v>240547.47</v>
      </c>
      <c r="I58" s="88"/>
      <c r="J58" s="89">
        <v>126139.47</v>
      </c>
      <c r="K58" s="35">
        <f t="shared" si="0"/>
        <v>366686.94</v>
      </c>
      <c r="L58" s="31">
        <f t="shared" si="1"/>
        <v>240547.47</v>
      </c>
    </row>
    <row r="59" spans="1:12" s="1" customFormat="1">
      <c r="A59" s="9">
        <v>264</v>
      </c>
      <c r="B59" s="10" t="s">
        <v>94</v>
      </c>
      <c r="C59" s="38" t="s">
        <v>16</v>
      </c>
      <c r="D59" s="118">
        <v>0</v>
      </c>
      <c r="E59" s="119">
        <v>25</v>
      </c>
      <c r="F59" s="26" t="s">
        <v>143</v>
      </c>
      <c r="G59" s="23"/>
      <c r="H59" s="87">
        <v>684131.14</v>
      </c>
      <c r="I59" s="88"/>
      <c r="J59" s="89">
        <v>106543.24</v>
      </c>
      <c r="K59" s="35">
        <f t="shared" si="0"/>
        <v>790674.38</v>
      </c>
      <c r="L59" s="31">
        <f t="shared" si="1"/>
        <v>684131.14</v>
      </c>
    </row>
    <row r="60" spans="1:12" s="1" customFormat="1">
      <c r="A60" s="9">
        <v>267</v>
      </c>
      <c r="B60" s="10" t="s">
        <v>95</v>
      </c>
      <c r="C60" s="38" t="s">
        <v>16</v>
      </c>
      <c r="D60" s="118">
        <v>0</v>
      </c>
      <c r="E60" s="119">
        <v>25</v>
      </c>
      <c r="F60" s="26" t="s">
        <v>143</v>
      </c>
      <c r="G60" s="23"/>
      <c r="H60" s="87">
        <v>1008312.58</v>
      </c>
      <c r="I60" s="88"/>
      <c r="J60" s="89">
        <v>106543.24</v>
      </c>
      <c r="K60" s="35">
        <f t="shared" si="0"/>
        <v>1114855.82</v>
      </c>
      <c r="L60" s="31">
        <f t="shared" si="1"/>
        <v>1008312.58</v>
      </c>
    </row>
    <row r="61" spans="1:12" s="1" customFormat="1">
      <c r="A61" s="9">
        <v>267</v>
      </c>
      <c r="B61" s="10" t="s">
        <v>95</v>
      </c>
      <c r="C61" s="38" t="s">
        <v>16</v>
      </c>
      <c r="D61" s="118">
        <v>0</v>
      </c>
      <c r="E61" s="119">
        <v>25</v>
      </c>
      <c r="F61" s="26" t="s">
        <v>129</v>
      </c>
      <c r="G61" s="23"/>
      <c r="H61" s="87"/>
      <c r="I61" s="88">
        <v>8917.07</v>
      </c>
      <c r="J61" s="89"/>
      <c r="K61" s="35">
        <f t="shared" si="0"/>
        <v>8917.07</v>
      </c>
      <c r="L61" s="31">
        <f t="shared" si="1"/>
        <v>8917.07</v>
      </c>
    </row>
    <row r="62" spans="1:12" s="1" customFormat="1">
      <c r="A62" s="9">
        <v>273</v>
      </c>
      <c r="B62" s="10" t="s">
        <v>96</v>
      </c>
      <c r="C62" s="38" t="s">
        <v>16</v>
      </c>
      <c r="D62" s="118">
        <v>0</v>
      </c>
      <c r="E62" s="119">
        <v>1</v>
      </c>
      <c r="F62" s="26" t="s">
        <v>143</v>
      </c>
      <c r="G62" s="23"/>
      <c r="H62" s="87">
        <v>180845.44</v>
      </c>
      <c r="I62" s="88"/>
      <c r="J62" s="89">
        <v>92309.07</v>
      </c>
      <c r="K62" s="35">
        <f t="shared" si="0"/>
        <v>273154.51</v>
      </c>
      <c r="L62" s="31">
        <f t="shared" si="1"/>
        <v>180845.44</v>
      </c>
    </row>
    <row r="63" spans="1:12" s="1" customFormat="1">
      <c r="A63" s="9">
        <v>274</v>
      </c>
      <c r="B63" s="10" t="s">
        <v>97</v>
      </c>
      <c r="C63" s="38" t="s">
        <v>16</v>
      </c>
      <c r="D63" s="118">
        <v>0</v>
      </c>
      <c r="E63" s="119">
        <v>2</v>
      </c>
      <c r="F63" s="26" t="s">
        <v>143</v>
      </c>
      <c r="G63" s="23"/>
      <c r="H63" s="87">
        <v>218875.68</v>
      </c>
      <c r="I63" s="88"/>
      <c r="J63" s="89">
        <v>212166.65</v>
      </c>
      <c r="K63" s="35">
        <f t="shared" si="0"/>
        <v>431042.32999999996</v>
      </c>
      <c r="L63" s="31">
        <f t="shared" si="1"/>
        <v>218875.68</v>
      </c>
    </row>
    <row r="64" spans="1:12" s="1" customFormat="1">
      <c r="A64" s="9">
        <v>279</v>
      </c>
      <c r="B64" s="10" t="s">
        <v>98</v>
      </c>
      <c r="C64" s="38" t="s">
        <v>16</v>
      </c>
      <c r="D64" s="118">
        <v>0</v>
      </c>
      <c r="E64" s="119">
        <v>2</v>
      </c>
      <c r="F64" s="26" t="s">
        <v>143</v>
      </c>
      <c r="G64" s="23"/>
      <c r="H64" s="87">
        <v>296877.53999999998</v>
      </c>
      <c r="I64" s="88"/>
      <c r="J64" s="89">
        <v>390161.24</v>
      </c>
      <c r="K64" s="35">
        <f t="shared" si="0"/>
        <v>687038.78</v>
      </c>
      <c r="L64" s="31">
        <f t="shared" si="1"/>
        <v>296877.53999999998</v>
      </c>
    </row>
    <row r="65" spans="1:12" s="1" customFormat="1">
      <c r="A65" s="9">
        <v>280</v>
      </c>
      <c r="B65" s="10" t="s">
        <v>99</v>
      </c>
      <c r="C65" s="38" t="s">
        <v>16</v>
      </c>
      <c r="D65" s="118">
        <v>0</v>
      </c>
      <c r="E65" s="119">
        <v>4</v>
      </c>
      <c r="F65" s="26" t="s">
        <v>143</v>
      </c>
      <c r="G65" s="23"/>
      <c r="H65" s="87">
        <v>206931.75</v>
      </c>
      <c r="I65" s="88"/>
      <c r="J65" s="89">
        <v>72870.98</v>
      </c>
      <c r="K65" s="35">
        <f t="shared" si="0"/>
        <v>279802.73</v>
      </c>
      <c r="L65" s="31">
        <f t="shared" si="1"/>
        <v>206931.75</v>
      </c>
    </row>
    <row r="66" spans="1:12" s="1" customFormat="1">
      <c r="A66" s="9">
        <v>281</v>
      </c>
      <c r="B66" s="10" t="s">
        <v>100</v>
      </c>
      <c r="C66" s="38" t="s">
        <v>16</v>
      </c>
      <c r="D66" s="118">
        <v>0</v>
      </c>
      <c r="E66" s="119">
        <v>3</v>
      </c>
      <c r="F66" s="26" t="s">
        <v>143</v>
      </c>
      <c r="G66" s="23"/>
      <c r="H66" s="87">
        <v>588164.56000000006</v>
      </c>
      <c r="I66" s="88"/>
      <c r="J66" s="89">
        <v>735798.54</v>
      </c>
      <c r="K66" s="35">
        <f t="shared" si="0"/>
        <v>1323963.1000000001</v>
      </c>
      <c r="L66" s="31">
        <f t="shared" si="1"/>
        <v>588164.56000000006</v>
      </c>
    </row>
    <row r="67" spans="1:12" s="1" customFormat="1">
      <c r="A67" s="9">
        <v>282</v>
      </c>
      <c r="B67" s="10" t="s">
        <v>101</v>
      </c>
      <c r="C67" s="38" t="s">
        <v>16</v>
      </c>
      <c r="D67" s="118">
        <v>0</v>
      </c>
      <c r="E67" s="119">
        <v>1</v>
      </c>
      <c r="F67" s="26" t="s">
        <v>143</v>
      </c>
      <c r="G67" s="23"/>
      <c r="H67" s="87">
        <v>104859.26</v>
      </c>
      <c r="I67" s="88"/>
      <c r="J67" s="89">
        <v>185783.91</v>
      </c>
      <c r="K67" s="35">
        <f t="shared" si="0"/>
        <v>290643.17</v>
      </c>
      <c r="L67" s="31">
        <f t="shared" si="1"/>
        <v>104859.26</v>
      </c>
    </row>
    <row r="68" spans="1:12" s="1" customFormat="1">
      <c r="A68" s="9">
        <v>283</v>
      </c>
      <c r="B68" s="10" t="s">
        <v>27</v>
      </c>
      <c r="C68" s="38" t="s">
        <v>16</v>
      </c>
      <c r="D68" s="118">
        <v>0</v>
      </c>
      <c r="E68" s="119">
        <v>2</v>
      </c>
      <c r="F68" s="26" t="s">
        <v>143</v>
      </c>
      <c r="G68" s="23"/>
      <c r="H68" s="87">
        <v>124704.27</v>
      </c>
      <c r="I68" s="88"/>
      <c r="J68" s="89">
        <v>278606.73</v>
      </c>
      <c r="K68" s="35">
        <f t="shared" si="0"/>
        <v>403311</v>
      </c>
      <c r="L68" s="31">
        <f t="shared" si="1"/>
        <v>124704.27</v>
      </c>
    </row>
    <row r="69" spans="1:12" s="1" customFormat="1">
      <c r="A69" s="9">
        <v>284</v>
      </c>
      <c r="B69" s="10" t="s">
        <v>102</v>
      </c>
      <c r="C69" s="38" t="s">
        <v>16</v>
      </c>
      <c r="D69" s="118">
        <v>0</v>
      </c>
      <c r="E69" s="119">
        <v>3</v>
      </c>
      <c r="F69" s="26" t="s">
        <v>143</v>
      </c>
      <c r="G69" s="23"/>
      <c r="H69" s="87">
        <v>792850.53</v>
      </c>
      <c r="I69" s="88"/>
      <c r="J69" s="89">
        <v>523753.09</v>
      </c>
      <c r="K69" s="35">
        <f t="shared" si="0"/>
        <v>1316603.6200000001</v>
      </c>
      <c r="L69" s="31">
        <f t="shared" si="1"/>
        <v>792850.53</v>
      </c>
    </row>
    <row r="70" spans="1:12" s="1" customFormat="1">
      <c r="A70" s="9">
        <v>285</v>
      </c>
      <c r="B70" s="10" t="s">
        <v>28</v>
      </c>
      <c r="C70" s="38" t="s">
        <v>16</v>
      </c>
      <c r="D70" s="118">
        <v>0</v>
      </c>
      <c r="E70" s="119">
        <v>2</v>
      </c>
      <c r="F70" s="26" t="s">
        <v>143</v>
      </c>
      <c r="G70" s="23"/>
      <c r="H70" s="87">
        <v>231198.57</v>
      </c>
      <c r="I70" s="88"/>
      <c r="J70" s="89">
        <v>200837.06</v>
      </c>
      <c r="K70" s="35">
        <f t="shared" si="0"/>
        <v>432035.63</v>
      </c>
      <c r="L70" s="31">
        <f t="shared" si="1"/>
        <v>231198.57</v>
      </c>
    </row>
    <row r="71" spans="1:12" s="1" customFormat="1">
      <c r="A71" s="7">
        <v>1518</v>
      </c>
      <c r="B71" s="10" t="s">
        <v>29</v>
      </c>
      <c r="C71" s="38" t="s">
        <v>16</v>
      </c>
      <c r="D71" s="118">
        <v>0</v>
      </c>
      <c r="E71" s="119">
        <v>2</v>
      </c>
      <c r="F71" s="26" t="s">
        <v>143</v>
      </c>
      <c r="G71" s="23"/>
      <c r="H71" s="87">
        <v>545250.55000000005</v>
      </c>
      <c r="I71" s="88"/>
      <c r="J71" s="89">
        <v>515413</v>
      </c>
      <c r="K71" s="35">
        <f t="shared" si="0"/>
        <v>1060663.55</v>
      </c>
      <c r="L71" s="31">
        <f t="shared" ref="L71:L89" si="2">SUM(H71:I71)</f>
        <v>545250.55000000005</v>
      </c>
    </row>
    <row r="72" spans="1:12" s="1" customFormat="1">
      <c r="A72" s="9">
        <v>1606</v>
      </c>
      <c r="B72" s="10" t="s">
        <v>118</v>
      </c>
      <c r="C72" s="38" t="s">
        <v>16</v>
      </c>
      <c r="D72" s="118">
        <v>0</v>
      </c>
      <c r="E72" s="119">
        <v>2</v>
      </c>
      <c r="F72" s="26" t="s">
        <v>143</v>
      </c>
      <c r="G72" s="23"/>
      <c r="H72" s="87">
        <v>402559.87</v>
      </c>
      <c r="I72" s="88"/>
      <c r="J72" s="89">
        <v>115216.07</v>
      </c>
      <c r="K72" s="35">
        <f t="shared" si="0"/>
        <v>517775.94</v>
      </c>
      <c r="L72" s="31">
        <f t="shared" si="2"/>
        <v>402559.87</v>
      </c>
    </row>
    <row r="73" spans="1:12" s="1" customFormat="1">
      <c r="A73" s="9">
        <v>1626</v>
      </c>
      <c r="B73" s="10" t="s">
        <v>119</v>
      </c>
      <c r="C73" s="38" t="s">
        <v>16</v>
      </c>
      <c r="D73" s="118">
        <v>0</v>
      </c>
      <c r="E73" s="119">
        <v>5</v>
      </c>
      <c r="F73" s="26" t="s">
        <v>143</v>
      </c>
      <c r="G73" s="23"/>
      <c r="H73" s="87">
        <v>638503.9</v>
      </c>
      <c r="I73" s="88"/>
      <c r="J73" s="89">
        <v>49682.15</v>
      </c>
      <c r="K73" s="35">
        <f t="shared" si="0"/>
        <v>688186.05</v>
      </c>
      <c r="L73" s="31">
        <f t="shared" si="2"/>
        <v>638503.9</v>
      </c>
    </row>
    <row r="74" spans="1:12" s="1" customFormat="1">
      <c r="A74" s="9">
        <v>1628</v>
      </c>
      <c r="B74" s="10" t="s">
        <v>120</v>
      </c>
      <c r="C74" s="38" t="s">
        <v>16</v>
      </c>
      <c r="D74" s="118">
        <v>0</v>
      </c>
      <c r="E74" s="119">
        <v>2</v>
      </c>
      <c r="F74" s="26" t="s">
        <v>143</v>
      </c>
      <c r="G74" s="23"/>
      <c r="H74" s="87">
        <v>345555.24</v>
      </c>
      <c r="I74" s="88"/>
      <c r="J74" s="89">
        <v>117227.59</v>
      </c>
      <c r="K74" s="35">
        <f t="shared" si="0"/>
        <v>462782.82999999996</v>
      </c>
      <c r="L74" s="31">
        <f t="shared" si="2"/>
        <v>345555.24</v>
      </c>
    </row>
    <row r="75" spans="1:12" s="1" customFormat="1">
      <c r="A75" s="9">
        <v>1633</v>
      </c>
      <c r="B75" s="10" t="s">
        <v>50</v>
      </c>
      <c r="C75" s="38" t="s">
        <v>16</v>
      </c>
      <c r="D75" s="118">
        <v>0</v>
      </c>
      <c r="E75" s="119">
        <v>3</v>
      </c>
      <c r="F75" s="26" t="s">
        <v>143</v>
      </c>
      <c r="G75" s="23"/>
      <c r="H75" s="87">
        <v>956432.96</v>
      </c>
      <c r="I75" s="88"/>
      <c r="J75" s="89">
        <v>742846.84</v>
      </c>
      <c r="K75" s="35">
        <f t="shared" ref="K75:K81" si="3">SUM(H75:J75)</f>
        <v>1699279.7999999998</v>
      </c>
      <c r="L75" s="31">
        <f t="shared" si="2"/>
        <v>956432.96</v>
      </c>
    </row>
    <row r="76" spans="1:12" s="1" customFormat="1">
      <c r="A76" s="7">
        <v>1635</v>
      </c>
      <c r="B76" s="10" t="s">
        <v>121</v>
      </c>
      <c r="C76" s="38" t="s">
        <v>16</v>
      </c>
      <c r="D76" s="118">
        <v>0</v>
      </c>
      <c r="E76" s="119">
        <v>4</v>
      </c>
      <c r="F76" s="26" t="s">
        <v>143</v>
      </c>
      <c r="G76" s="23"/>
      <c r="H76" s="87">
        <v>206531.75</v>
      </c>
      <c r="I76" s="88"/>
      <c r="J76" s="89">
        <v>72870.98</v>
      </c>
      <c r="K76" s="35">
        <f t="shared" si="3"/>
        <v>279402.73</v>
      </c>
      <c r="L76" s="31">
        <f t="shared" si="2"/>
        <v>206531.75</v>
      </c>
    </row>
    <row r="77" spans="1:12" s="1" customFormat="1">
      <c r="A77" s="9">
        <v>1810</v>
      </c>
      <c r="B77" s="10" t="s">
        <v>30</v>
      </c>
      <c r="C77" s="38" t="s">
        <v>16</v>
      </c>
      <c r="D77" s="118">
        <v>0</v>
      </c>
      <c r="E77" s="119">
        <v>2</v>
      </c>
      <c r="F77" s="26" t="s">
        <v>143</v>
      </c>
      <c r="G77" s="23"/>
      <c r="H77" s="87">
        <v>109871.61</v>
      </c>
      <c r="I77" s="88"/>
      <c r="J77" s="89">
        <v>353634.05</v>
      </c>
      <c r="K77" s="35">
        <f t="shared" si="3"/>
        <v>463505.66</v>
      </c>
      <c r="L77" s="31">
        <f t="shared" si="2"/>
        <v>109871.61</v>
      </c>
    </row>
    <row r="78" spans="1:12" s="1" customFormat="1">
      <c r="A78" s="9">
        <v>3131</v>
      </c>
      <c r="B78" s="10" t="s">
        <v>51</v>
      </c>
      <c r="C78" s="38" t="s">
        <v>16</v>
      </c>
      <c r="D78" s="118">
        <v>0</v>
      </c>
      <c r="E78" s="119">
        <v>3</v>
      </c>
      <c r="F78" s="26" t="s">
        <v>143</v>
      </c>
      <c r="G78" s="23"/>
      <c r="H78" s="87">
        <v>86486.39</v>
      </c>
      <c r="I78" s="88"/>
      <c r="J78" s="89">
        <v>107808.04</v>
      </c>
      <c r="K78" s="35">
        <f t="shared" si="3"/>
        <v>194294.43</v>
      </c>
      <c r="L78" s="31">
        <f t="shared" si="2"/>
        <v>86486.39</v>
      </c>
    </row>
    <row r="79" spans="1:12" s="1" customFormat="1" ht="37.5">
      <c r="A79" s="9">
        <v>3132</v>
      </c>
      <c r="B79" s="10" t="s">
        <v>124</v>
      </c>
      <c r="C79" s="38" t="s">
        <v>16</v>
      </c>
      <c r="D79" s="118">
        <v>0</v>
      </c>
      <c r="E79" s="119">
        <v>2</v>
      </c>
      <c r="F79" s="26" t="s">
        <v>143</v>
      </c>
      <c r="G79" s="23"/>
      <c r="H79" s="87">
        <v>85361.32</v>
      </c>
      <c r="I79" s="88"/>
      <c r="J79" s="89">
        <v>383957.88</v>
      </c>
      <c r="K79" s="35">
        <f t="shared" si="3"/>
        <v>469319.2</v>
      </c>
      <c r="L79" s="31">
        <f t="shared" si="2"/>
        <v>85361.32</v>
      </c>
    </row>
    <row r="80" spans="1:12" s="1" customFormat="1" ht="37.5">
      <c r="A80" s="9">
        <v>3133</v>
      </c>
      <c r="B80" s="10" t="s">
        <v>125</v>
      </c>
      <c r="C80" s="38" t="s">
        <v>16</v>
      </c>
      <c r="D80" s="118">
        <v>0</v>
      </c>
      <c r="E80" s="119">
        <v>1</v>
      </c>
      <c r="F80" s="26" t="s">
        <v>143</v>
      </c>
      <c r="G80" s="23"/>
      <c r="H80" s="87">
        <v>83949.55</v>
      </c>
      <c r="I80" s="88"/>
      <c r="J80" s="89">
        <v>419579.21</v>
      </c>
      <c r="K80" s="35">
        <f t="shared" si="3"/>
        <v>503528.76</v>
      </c>
      <c r="L80" s="31">
        <f t="shared" si="2"/>
        <v>83949.55</v>
      </c>
    </row>
    <row r="81" spans="1:16" s="1" customFormat="1" ht="52.5" customHeight="1">
      <c r="A81" s="9">
        <v>3134</v>
      </c>
      <c r="B81" s="10" t="s">
        <v>126</v>
      </c>
      <c r="C81" s="38" t="s">
        <v>16</v>
      </c>
      <c r="D81" s="118">
        <v>0</v>
      </c>
      <c r="E81" s="119">
        <v>1</v>
      </c>
      <c r="F81" s="26" t="s">
        <v>143</v>
      </c>
      <c r="G81" s="23"/>
      <c r="H81" s="87">
        <v>84528.95</v>
      </c>
      <c r="I81" s="88"/>
      <c r="J81" s="89">
        <v>166204.22</v>
      </c>
      <c r="K81" s="35">
        <f t="shared" si="3"/>
        <v>250733.16999999998</v>
      </c>
      <c r="L81" s="31">
        <f t="shared" si="2"/>
        <v>84528.95</v>
      </c>
    </row>
    <row r="82" spans="1:16" s="1" customFormat="1" ht="52.5" customHeight="1">
      <c r="A82" s="107">
        <v>292</v>
      </c>
      <c r="B82" s="108" t="s">
        <v>14</v>
      </c>
      <c r="C82" s="114" t="s">
        <v>15</v>
      </c>
      <c r="D82" s="118">
        <v>2</v>
      </c>
      <c r="E82" s="119">
        <v>3</v>
      </c>
      <c r="F82" s="112" t="s">
        <v>170</v>
      </c>
      <c r="G82" s="111"/>
      <c r="H82" s="111">
        <v>34233.18</v>
      </c>
      <c r="I82" s="110"/>
      <c r="J82" s="109">
        <v>269904.42</v>
      </c>
      <c r="K82" s="113">
        <v>304137.59999999998</v>
      </c>
      <c r="L82" s="117">
        <v>34233.18</v>
      </c>
    </row>
    <row r="83" spans="1:16" s="1" customFormat="1" ht="52.5" customHeight="1">
      <c r="A83" s="9">
        <v>1487</v>
      </c>
      <c r="B83" s="10" t="s">
        <v>117</v>
      </c>
      <c r="C83" s="38" t="s">
        <v>44</v>
      </c>
      <c r="D83" s="118">
        <v>19</v>
      </c>
      <c r="E83" s="119">
        <v>19</v>
      </c>
      <c r="F83" s="103" t="s">
        <v>173</v>
      </c>
      <c r="G83" s="103" t="s">
        <v>167</v>
      </c>
      <c r="H83" s="110">
        <v>280654.36</v>
      </c>
      <c r="I83" s="110">
        <v>457654.23</v>
      </c>
      <c r="J83" s="109">
        <f>SUM(G83:I83)</f>
        <v>738308.59</v>
      </c>
      <c r="K83" s="59">
        <v>1522182.41</v>
      </c>
      <c r="L83" s="31">
        <v>738308.59</v>
      </c>
      <c r="M83" s="106"/>
      <c r="P83" s="126"/>
    </row>
    <row r="84" spans="1:16" s="1" customFormat="1">
      <c r="A84" s="7">
        <v>1021</v>
      </c>
      <c r="B84" s="10" t="s">
        <v>37</v>
      </c>
      <c r="C84" s="38" t="s">
        <v>38</v>
      </c>
      <c r="D84" s="118">
        <v>10</v>
      </c>
      <c r="E84" s="119">
        <v>10</v>
      </c>
      <c r="F84" s="26" t="s">
        <v>129</v>
      </c>
      <c r="G84" s="23"/>
      <c r="H84" s="23">
        <f>103971.93+63049.97+23189.38+24750+39612.83+1012.5+5548.48+189.31+1957.5+16453.92</f>
        <v>279735.82</v>
      </c>
      <c r="I84" s="13">
        <f>11086.5+33850.43+11599.89+141958.52</f>
        <v>198495.34</v>
      </c>
      <c r="J84" s="12">
        <v>245026.01</v>
      </c>
      <c r="K84" s="35">
        <f>SUM(H84:J84)</f>
        <v>723257.17</v>
      </c>
      <c r="L84" s="31">
        <f>SUM(H84:I84)</f>
        <v>478231.16000000003</v>
      </c>
    </row>
    <row r="85" spans="1:16" s="1" customFormat="1">
      <c r="A85" s="7">
        <v>1033</v>
      </c>
      <c r="B85" s="10" t="s">
        <v>39</v>
      </c>
      <c r="C85" s="38" t="s">
        <v>38</v>
      </c>
      <c r="D85" s="118">
        <v>5</v>
      </c>
      <c r="E85" s="119">
        <v>5</v>
      </c>
      <c r="F85" s="26" t="s">
        <v>129</v>
      </c>
      <c r="G85" s="23"/>
      <c r="H85" s="23">
        <f>35007.21+8843.95+20403.7+7733.62</f>
        <v>71988.479999999996</v>
      </c>
      <c r="I85" s="13"/>
      <c r="J85" s="12">
        <v>76802.67</v>
      </c>
      <c r="K85" s="35">
        <f t="shared" ref="K85:K86" si="4">SUM(H85:J85)</f>
        <v>148791.15</v>
      </c>
      <c r="L85" s="31">
        <f>SUM(H85:I85)</f>
        <v>71988.479999999996</v>
      </c>
    </row>
    <row r="86" spans="1:16" s="1" customFormat="1">
      <c r="A86" s="14">
        <v>1034</v>
      </c>
      <c r="B86" s="10" t="s">
        <v>40</v>
      </c>
      <c r="C86" s="38" t="s">
        <v>38</v>
      </c>
      <c r="D86" s="118">
        <v>5</v>
      </c>
      <c r="E86" s="119">
        <v>5</v>
      </c>
      <c r="F86" s="26" t="s">
        <v>129</v>
      </c>
      <c r="G86" s="23"/>
      <c r="H86" s="23">
        <f>35007.21+8843.95+20403.7+7733.62</f>
        <v>71988.479999999996</v>
      </c>
      <c r="I86" s="13"/>
      <c r="J86" s="12">
        <v>76802.67</v>
      </c>
      <c r="K86" s="35">
        <f t="shared" si="4"/>
        <v>148791.15</v>
      </c>
      <c r="L86" s="31">
        <f>SUM(H86:I86)</f>
        <v>71988.479999999996</v>
      </c>
    </row>
    <row r="87" spans="1:16" s="1" customFormat="1">
      <c r="A87" s="9">
        <v>448</v>
      </c>
      <c r="B87" s="10" t="s">
        <v>31</v>
      </c>
      <c r="C87" s="38" t="s">
        <v>32</v>
      </c>
      <c r="D87" s="118">
        <v>2</v>
      </c>
      <c r="E87" s="119">
        <v>4</v>
      </c>
      <c r="F87" s="26" t="s">
        <v>143</v>
      </c>
      <c r="G87" s="23"/>
      <c r="H87" s="23">
        <v>32165.14</v>
      </c>
      <c r="I87" s="13"/>
      <c r="J87" s="12">
        <v>119812.38000000002</v>
      </c>
      <c r="K87" s="35">
        <f>SUM(H87:J87)</f>
        <v>151977.52000000002</v>
      </c>
      <c r="L87" s="31">
        <f t="shared" si="2"/>
        <v>32165.14</v>
      </c>
    </row>
    <row r="88" spans="1:16" s="1" customFormat="1">
      <c r="A88" s="9">
        <v>451</v>
      </c>
      <c r="B88" s="10" t="s">
        <v>33</v>
      </c>
      <c r="C88" s="38" t="s">
        <v>32</v>
      </c>
      <c r="D88" s="118">
        <v>1</v>
      </c>
      <c r="E88" s="119">
        <v>3</v>
      </c>
      <c r="F88" s="26" t="s">
        <v>143</v>
      </c>
      <c r="G88" s="23"/>
      <c r="H88" s="23">
        <v>26491.79</v>
      </c>
      <c r="I88" s="13"/>
      <c r="J88" s="12">
        <v>528021.76000000001</v>
      </c>
      <c r="K88" s="35">
        <f t="shared" ref="K88:K93" si="5">SUM(H88:J88)</f>
        <v>554513.55000000005</v>
      </c>
      <c r="L88" s="31">
        <f t="shared" si="2"/>
        <v>26491.79</v>
      </c>
    </row>
    <row r="89" spans="1:16" s="1" customFormat="1">
      <c r="A89" s="9">
        <v>455</v>
      </c>
      <c r="B89" s="10" t="s">
        <v>103</v>
      </c>
      <c r="C89" s="38" t="s">
        <v>32</v>
      </c>
      <c r="D89" s="118">
        <v>1</v>
      </c>
      <c r="E89" s="119">
        <v>3</v>
      </c>
      <c r="F89" s="26" t="s">
        <v>143</v>
      </c>
      <c r="G89" s="23"/>
      <c r="H89" s="23">
        <v>10582.07</v>
      </c>
      <c r="I89" s="13"/>
      <c r="J89" s="12">
        <v>400155.07</v>
      </c>
      <c r="K89" s="35">
        <f t="shared" si="5"/>
        <v>410737.14</v>
      </c>
      <c r="L89" s="31">
        <f t="shared" si="2"/>
        <v>10582.07</v>
      </c>
    </row>
    <row r="90" spans="1:16" s="1" customFormat="1">
      <c r="A90" s="9">
        <v>463</v>
      </c>
      <c r="B90" s="10" t="s">
        <v>34</v>
      </c>
      <c r="C90" s="38" t="s">
        <v>32</v>
      </c>
      <c r="D90" s="118">
        <v>2</v>
      </c>
      <c r="E90" s="119">
        <v>4</v>
      </c>
      <c r="F90" s="26" t="s">
        <v>143</v>
      </c>
      <c r="G90" s="23"/>
      <c r="H90" s="23">
        <v>31676.26</v>
      </c>
      <c r="I90" s="13"/>
      <c r="J90" s="12">
        <v>264488.81</v>
      </c>
      <c r="K90" s="35">
        <f t="shared" si="5"/>
        <v>296165.07</v>
      </c>
      <c r="L90" s="31">
        <f>SUM(H90:I90)</f>
        <v>31676.26</v>
      </c>
    </row>
    <row r="91" spans="1:16" s="1" customFormat="1">
      <c r="A91" s="9">
        <v>470</v>
      </c>
      <c r="B91" s="10" t="s">
        <v>35</v>
      </c>
      <c r="C91" s="38" t="s">
        <v>32</v>
      </c>
      <c r="D91" s="118">
        <v>2</v>
      </c>
      <c r="E91" s="119">
        <v>3</v>
      </c>
      <c r="F91" s="26" t="s">
        <v>143</v>
      </c>
      <c r="G91" s="23"/>
      <c r="H91" s="23">
        <v>42761.72</v>
      </c>
      <c r="I91" s="13"/>
      <c r="J91" s="12">
        <v>159647.38</v>
      </c>
      <c r="K91" s="35">
        <f t="shared" si="5"/>
        <v>202409.1</v>
      </c>
      <c r="L91" s="31">
        <f>SUM(H91:I91)</f>
        <v>42761.72</v>
      </c>
    </row>
    <row r="92" spans="1:16" s="1" customFormat="1">
      <c r="A92" s="9">
        <v>1899</v>
      </c>
      <c r="B92" s="10" t="s">
        <v>36</v>
      </c>
      <c r="C92" s="38" t="s">
        <v>32</v>
      </c>
      <c r="D92" s="118">
        <v>1</v>
      </c>
      <c r="E92" s="119">
        <v>2</v>
      </c>
      <c r="F92" s="26" t="s">
        <v>143</v>
      </c>
      <c r="G92" s="23"/>
      <c r="H92" s="23">
        <v>12965.44</v>
      </c>
      <c r="I92" s="13"/>
      <c r="J92" s="12">
        <v>179816.62</v>
      </c>
      <c r="K92" s="35">
        <f t="shared" si="5"/>
        <v>192782.06</v>
      </c>
      <c r="L92" s="31">
        <f>SUM(H92:I92)</f>
        <v>12965.44</v>
      </c>
    </row>
    <row r="93" spans="1:16" s="1" customFormat="1">
      <c r="A93" s="9">
        <v>1901</v>
      </c>
      <c r="B93" s="10" t="s">
        <v>141</v>
      </c>
      <c r="C93" s="38" t="s">
        <v>32</v>
      </c>
      <c r="D93" s="118">
        <v>2</v>
      </c>
      <c r="E93" s="119">
        <v>3</v>
      </c>
      <c r="F93" s="26" t="s">
        <v>143</v>
      </c>
      <c r="G93" s="23"/>
      <c r="H93" s="23">
        <v>4151.1000000000004</v>
      </c>
      <c r="I93" s="13"/>
      <c r="J93" s="12">
        <v>253040.88</v>
      </c>
      <c r="K93" s="35">
        <f t="shared" si="5"/>
        <v>257191.98</v>
      </c>
      <c r="L93" s="31">
        <f>SUM(H93:I93)</f>
        <v>4151.1000000000004</v>
      </c>
    </row>
    <row r="94" spans="1:16" s="1" customFormat="1">
      <c r="A94" s="9">
        <v>981</v>
      </c>
      <c r="B94" s="10" t="s">
        <v>2</v>
      </c>
      <c r="C94" s="38" t="s">
        <v>3</v>
      </c>
      <c r="D94" s="118">
        <v>2</v>
      </c>
      <c r="E94" s="119">
        <v>3</v>
      </c>
      <c r="F94" s="26" t="s">
        <v>162</v>
      </c>
      <c r="G94" s="23"/>
      <c r="H94" s="23"/>
      <c r="I94" s="13"/>
      <c r="J94" s="12">
        <f>75756.45+75756.45+54175.87</f>
        <v>205688.77</v>
      </c>
      <c r="K94" s="35">
        <f>SUM(H94:J94)</f>
        <v>205688.77</v>
      </c>
      <c r="L94" s="31">
        <f t="shared" ref="L94:L130" si="6">SUM(H94:I94)</f>
        <v>0</v>
      </c>
    </row>
    <row r="95" spans="1:16" s="1" customFormat="1">
      <c r="A95" s="9">
        <v>981</v>
      </c>
      <c r="B95" s="10" t="s">
        <v>2</v>
      </c>
      <c r="C95" s="38" t="s">
        <v>3</v>
      </c>
      <c r="D95" s="118"/>
      <c r="E95" s="119"/>
      <c r="F95" s="26" t="s">
        <v>163</v>
      </c>
      <c r="G95" s="23"/>
      <c r="H95" s="23">
        <v>466150</v>
      </c>
      <c r="I95" s="13">
        <v>230506.18</v>
      </c>
      <c r="J95" s="12"/>
      <c r="K95" s="35">
        <v>0</v>
      </c>
      <c r="L95" s="31">
        <f t="shared" si="6"/>
        <v>696656.17999999993</v>
      </c>
    </row>
    <row r="96" spans="1:16" s="1" customFormat="1">
      <c r="A96" s="9">
        <v>982</v>
      </c>
      <c r="B96" s="10" t="s">
        <v>109</v>
      </c>
      <c r="C96" s="38" t="s">
        <v>3</v>
      </c>
      <c r="D96" s="118">
        <v>2</v>
      </c>
      <c r="E96" s="119">
        <v>3</v>
      </c>
      <c r="F96" s="26"/>
      <c r="G96" s="23"/>
      <c r="H96" s="23"/>
      <c r="I96" s="13"/>
      <c r="J96" s="12"/>
      <c r="K96" s="35">
        <f t="shared" ref="K96:K127" si="7">SUM(H96:J96)</f>
        <v>0</v>
      </c>
      <c r="L96" s="31">
        <f t="shared" si="6"/>
        <v>0</v>
      </c>
    </row>
    <row r="97" spans="1:12" s="1" customFormat="1">
      <c r="A97" s="9">
        <v>983</v>
      </c>
      <c r="B97" s="10" t="s">
        <v>110</v>
      </c>
      <c r="C97" s="38" t="s">
        <v>3</v>
      </c>
      <c r="D97" s="118">
        <v>2</v>
      </c>
      <c r="E97" s="119" t="s">
        <v>164</v>
      </c>
      <c r="F97" s="26"/>
      <c r="G97" s="23"/>
      <c r="H97" s="23"/>
      <c r="I97" s="13"/>
      <c r="J97" s="12"/>
      <c r="K97" s="35">
        <f t="shared" si="7"/>
        <v>0</v>
      </c>
      <c r="L97" s="31">
        <f t="shared" si="6"/>
        <v>0</v>
      </c>
    </row>
    <row r="98" spans="1:12" s="1" customFormat="1">
      <c r="A98" s="9">
        <v>985</v>
      </c>
      <c r="B98" s="10" t="s">
        <v>4</v>
      </c>
      <c r="C98" s="38" t="s">
        <v>3</v>
      </c>
      <c r="D98" s="118">
        <v>2</v>
      </c>
      <c r="E98" s="119">
        <v>3</v>
      </c>
      <c r="F98" s="26" t="s">
        <v>162</v>
      </c>
      <c r="G98" s="23"/>
      <c r="H98" s="23"/>
      <c r="I98" s="13"/>
      <c r="J98" s="12">
        <v>205588.77</v>
      </c>
      <c r="K98" s="35">
        <f t="shared" si="7"/>
        <v>205588.77</v>
      </c>
      <c r="L98" s="31">
        <f t="shared" si="6"/>
        <v>0</v>
      </c>
    </row>
    <row r="99" spans="1:12" s="1" customFormat="1">
      <c r="A99" s="9">
        <v>985</v>
      </c>
      <c r="B99" s="10" t="s">
        <v>4</v>
      </c>
      <c r="C99" s="38" t="s">
        <v>3</v>
      </c>
      <c r="D99" s="118"/>
      <c r="E99" s="119"/>
      <c r="F99" s="26" t="s">
        <v>163</v>
      </c>
      <c r="G99" s="23"/>
      <c r="H99" s="23">
        <v>19800</v>
      </c>
      <c r="I99" s="13">
        <v>18657</v>
      </c>
      <c r="J99" s="12"/>
      <c r="K99" s="35">
        <v>0</v>
      </c>
      <c r="L99" s="31">
        <f t="shared" si="6"/>
        <v>38457</v>
      </c>
    </row>
    <row r="100" spans="1:12" s="1" customFormat="1">
      <c r="A100" s="9">
        <v>986</v>
      </c>
      <c r="B100" s="10" t="s">
        <v>49</v>
      </c>
      <c r="C100" s="38" t="s">
        <v>3</v>
      </c>
      <c r="D100" s="118">
        <v>2</v>
      </c>
      <c r="E100" s="119">
        <v>3</v>
      </c>
      <c r="F100" s="26" t="s">
        <v>162</v>
      </c>
      <c r="G100" s="23"/>
      <c r="H100" s="23"/>
      <c r="I100" s="13"/>
      <c r="J100" s="12">
        <v>205588.77</v>
      </c>
      <c r="K100" s="35">
        <f t="shared" si="7"/>
        <v>205588.77</v>
      </c>
      <c r="L100" s="31">
        <f t="shared" si="6"/>
        <v>0</v>
      </c>
    </row>
    <row r="101" spans="1:12" s="1" customFormat="1">
      <c r="A101" s="9">
        <v>986</v>
      </c>
      <c r="B101" s="10" t="s">
        <v>49</v>
      </c>
      <c r="C101" s="38" t="s">
        <v>3</v>
      </c>
      <c r="D101" s="118"/>
      <c r="E101" s="119"/>
      <c r="F101" s="26" t="s">
        <v>163</v>
      </c>
      <c r="G101" s="23"/>
      <c r="H101" s="23">
        <v>1161400</v>
      </c>
      <c r="I101" s="13">
        <v>580853.31000000006</v>
      </c>
      <c r="J101" s="12"/>
      <c r="K101" s="35">
        <v>0</v>
      </c>
      <c r="L101" s="31">
        <f t="shared" si="6"/>
        <v>1742253.31</v>
      </c>
    </row>
    <row r="102" spans="1:12" s="1" customFormat="1">
      <c r="A102" s="9">
        <v>987</v>
      </c>
      <c r="B102" s="10" t="s">
        <v>111</v>
      </c>
      <c r="C102" s="38" t="s">
        <v>3</v>
      </c>
      <c r="D102" s="118">
        <v>2</v>
      </c>
      <c r="E102" s="119">
        <v>3</v>
      </c>
      <c r="F102" s="26" t="s">
        <v>162</v>
      </c>
      <c r="G102" s="23"/>
      <c r="H102" s="23"/>
      <c r="I102" s="13"/>
      <c r="J102" s="12">
        <v>205588.77</v>
      </c>
      <c r="K102" s="35">
        <f t="shared" si="7"/>
        <v>205588.77</v>
      </c>
      <c r="L102" s="31">
        <f t="shared" si="6"/>
        <v>0</v>
      </c>
    </row>
    <row r="103" spans="1:12" s="1" customFormat="1">
      <c r="A103" s="9">
        <v>987</v>
      </c>
      <c r="B103" s="10" t="s">
        <v>111</v>
      </c>
      <c r="C103" s="38" t="s">
        <v>3</v>
      </c>
      <c r="D103" s="118"/>
      <c r="E103" s="119"/>
      <c r="F103" s="26" t="s">
        <v>163</v>
      </c>
      <c r="G103" s="23"/>
      <c r="H103" s="23">
        <v>568400</v>
      </c>
      <c r="I103" s="13">
        <v>533080.38</v>
      </c>
      <c r="J103" s="12"/>
      <c r="K103" s="35">
        <v>0</v>
      </c>
      <c r="L103" s="31">
        <f t="shared" si="6"/>
        <v>1101480.3799999999</v>
      </c>
    </row>
    <row r="104" spans="1:12" s="1" customFormat="1">
      <c r="A104" s="9">
        <v>988</v>
      </c>
      <c r="B104" s="10" t="s">
        <v>5</v>
      </c>
      <c r="C104" s="38" t="s">
        <v>3</v>
      </c>
      <c r="D104" s="118">
        <v>2</v>
      </c>
      <c r="E104" s="119">
        <v>3</v>
      </c>
      <c r="F104" s="26" t="s">
        <v>162</v>
      </c>
      <c r="G104" s="23"/>
      <c r="H104" s="23"/>
      <c r="I104" s="13"/>
      <c r="J104" s="12">
        <v>205588.77</v>
      </c>
      <c r="K104" s="35">
        <f t="shared" si="7"/>
        <v>205588.77</v>
      </c>
      <c r="L104" s="31">
        <f t="shared" si="6"/>
        <v>0</v>
      </c>
    </row>
    <row r="105" spans="1:12" s="1" customFormat="1">
      <c r="A105" s="9">
        <v>988</v>
      </c>
      <c r="B105" s="10" t="s">
        <v>5</v>
      </c>
      <c r="C105" s="38" t="s">
        <v>3</v>
      </c>
      <c r="D105" s="118"/>
      <c r="E105" s="119"/>
      <c r="F105" s="26" t="s">
        <v>163</v>
      </c>
      <c r="G105" s="23"/>
      <c r="H105" s="23">
        <v>226400</v>
      </c>
      <c r="I105" s="13">
        <v>350115.5</v>
      </c>
      <c r="J105" s="12"/>
      <c r="K105" s="35">
        <v>0</v>
      </c>
      <c r="L105" s="31">
        <f t="shared" si="6"/>
        <v>576515.5</v>
      </c>
    </row>
    <row r="106" spans="1:12" s="1" customFormat="1">
      <c r="A106" s="9">
        <v>989</v>
      </c>
      <c r="B106" s="10" t="s">
        <v>112</v>
      </c>
      <c r="C106" s="38" t="s">
        <v>3</v>
      </c>
      <c r="D106" s="118">
        <v>2</v>
      </c>
      <c r="E106" s="119">
        <v>3</v>
      </c>
      <c r="F106" s="26" t="s">
        <v>162</v>
      </c>
      <c r="G106" s="23"/>
      <c r="H106" s="23"/>
      <c r="I106" s="13"/>
      <c r="J106" s="12">
        <v>205588.77</v>
      </c>
      <c r="K106" s="35">
        <f t="shared" si="7"/>
        <v>205588.77</v>
      </c>
      <c r="L106" s="31">
        <f t="shared" si="6"/>
        <v>0</v>
      </c>
    </row>
    <row r="107" spans="1:12" s="1" customFormat="1">
      <c r="A107" s="9">
        <v>989</v>
      </c>
      <c r="B107" s="10" t="s">
        <v>112</v>
      </c>
      <c r="C107" s="38" t="s">
        <v>3</v>
      </c>
      <c r="D107" s="118"/>
      <c r="E107" s="119"/>
      <c r="F107" s="26" t="s">
        <v>163</v>
      </c>
      <c r="G107" s="23"/>
      <c r="H107" s="23">
        <v>180600</v>
      </c>
      <c r="I107" s="13">
        <v>257866.09</v>
      </c>
      <c r="J107" s="12"/>
      <c r="K107" s="35">
        <v>0</v>
      </c>
      <c r="L107" s="31">
        <f t="shared" si="6"/>
        <v>438466.08999999997</v>
      </c>
    </row>
    <row r="108" spans="1:12" s="1" customFormat="1">
      <c r="A108" s="9">
        <v>990</v>
      </c>
      <c r="B108" s="10" t="s">
        <v>6</v>
      </c>
      <c r="C108" s="38" t="s">
        <v>3</v>
      </c>
      <c r="D108" s="118">
        <v>2</v>
      </c>
      <c r="E108" s="119">
        <v>3</v>
      </c>
      <c r="F108" s="26" t="s">
        <v>162</v>
      </c>
      <c r="G108" s="23"/>
      <c r="H108" s="23"/>
      <c r="I108" s="13"/>
      <c r="J108" s="12">
        <v>205588.77</v>
      </c>
      <c r="K108" s="35">
        <f t="shared" si="7"/>
        <v>205588.77</v>
      </c>
      <c r="L108" s="31">
        <f t="shared" si="6"/>
        <v>0</v>
      </c>
    </row>
    <row r="109" spans="1:12" s="1" customFormat="1">
      <c r="A109" s="9">
        <v>990</v>
      </c>
      <c r="B109" s="10" t="s">
        <v>6</v>
      </c>
      <c r="C109" s="38" t="s">
        <v>3</v>
      </c>
      <c r="D109" s="118"/>
      <c r="E109" s="119"/>
      <c r="F109" s="26" t="s">
        <v>163</v>
      </c>
      <c r="G109" s="23"/>
      <c r="H109" s="23">
        <v>235203.16</v>
      </c>
      <c r="I109" s="13">
        <v>6714.15</v>
      </c>
      <c r="J109" s="12"/>
      <c r="K109" s="35">
        <v>0</v>
      </c>
      <c r="L109" s="31">
        <f t="shared" si="6"/>
        <v>241917.31</v>
      </c>
    </row>
    <row r="110" spans="1:12" s="1" customFormat="1">
      <c r="A110" s="7">
        <v>991</v>
      </c>
      <c r="B110" s="10" t="s">
        <v>113</v>
      </c>
      <c r="C110" s="38" t="s">
        <v>3</v>
      </c>
      <c r="D110" s="118">
        <v>2</v>
      </c>
      <c r="E110" s="119">
        <v>3</v>
      </c>
      <c r="F110" s="26" t="s">
        <v>162</v>
      </c>
      <c r="G110" s="23"/>
      <c r="H110" s="23"/>
      <c r="I110" s="13"/>
      <c r="J110" s="12">
        <v>205588.77</v>
      </c>
      <c r="K110" s="35">
        <f t="shared" si="7"/>
        <v>205588.77</v>
      </c>
      <c r="L110" s="31">
        <f t="shared" si="6"/>
        <v>0</v>
      </c>
    </row>
    <row r="111" spans="1:12" s="1" customFormat="1">
      <c r="A111" s="7">
        <v>991</v>
      </c>
      <c r="B111" s="10" t="s">
        <v>113</v>
      </c>
      <c r="C111" s="38" t="s">
        <v>3</v>
      </c>
      <c r="D111" s="118"/>
      <c r="E111" s="119"/>
      <c r="F111" s="26" t="s">
        <v>163</v>
      </c>
      <c r="G111" s="23"/>
      <c r="H111" s="23">
        <v>159150</v>
      </c>
      <c r="I111" s="13">
        <v>193096.44</v>
      </c>
      <c r="J111" s="12"/>
      <c r="K111" s="35">
        <v>0</v>
      </c>
      <c r="L111" s="31">
        <f t="shared" si="6"/>
        <v>352246.44</v>
      </c>
    </row>
    <row r="112" spans="1:12" s="1" customFormat="1">
      <c r="A112" s="14">
        <v>992</v>
      </c>
      <c r="B112" s="10" t="s">
        <v>114</v>
      </c>
      <c r="C112" s="38" t="s">
        <v>3</v>
      </c>
      <c r="D112" s="118">
        <v>2</v>
      </c>
      <c r="E112" s="119" t="s">
        <v>164</v>
      </c>
      <c r="F112" s="26"/>
      <c r="G112" s="23"/>
      <c r="H112" s="23"/>
      <c r="I112" s="13"/>
      <c r="J112" s="12"/>
      <c r="K112" s="35">
        <f t="shared" si="7"/>
        <v>0</v>
      </c>
      <c r="L112" s="31">
        <f t="shared" si="6"/>
        <v>0</v>
      </c>
    </row>
    <row r="113" spans="1:12" s="1" customFormat="1">
      <c r="A113" s="7">
        <v>1004</v>
      </c>
      <c r="B113" s="10" t="s">
        <v>115</v>
      </c>
      <c r="C113" s="38" t="s">
        <v>3</v>
      </c>
      <c r="D113" s="118">
        <v>2</v>
      </c>
      <c r="E113" s="119" t="s">
        <v>164</v>
      </c>
      <c r="F113" s="26"/>
      <c r="G113" s="23"/>
      <c r="H113" s="23"/>
      <c r="I113" s="13"/>
      <c r="J113" s="12"/>
      <c r="K113" s="35">
        <f t="shared" si="7"/>
        <v>0</v>
      </c>
      <c r="L113" s="31">
        <f t="shared" si="6"/>
        <v>0</v>
      </c>
    </row>
    <row r="114" spans="1:12" s="1" customFormat="1" ht="25">
      <c r="A114" s="7">
        <v>1006</v>
      </c>
      <c r="B114" s="10" t="s">
        <v>54</v>
      </c>
      <c r="C114" s="38" t="s">
        <v>3</v>
      </c>
      <c r="D114" s="118">
        <v>2</v>
      </c>
      <c r="E114" s="119">
        <v>3</v>
      </c>
      <c r="F114" s="26"/>
      <c r="G114" s="23"/>
      <c r="H114" s="23"/>
      <c r="I114" s="13"/>
      <c r="J114" s="12"/>
      <c r="K114" s="35">
        <f t="shared" si="7"/>
        <v>0</v>
      </c>
      <c r="L114" s="31">
        <f t="shared" si="6"/>
        <v>0</v>
      </c>
    </row>
    <row r="115" spans="1:12" s="1" customFormat="1">
      <c r="A115" s="7">
        <v>1007</v>
      </c>
      <c r="B115" s="10" t="s">
        <v>7</v>
      </c>
      <c r="C115" s="38" t="s">
        <v>3</v>
      </c>
      <c r="D115" s="118">
        <v>2</v>
      </c>
      <c r="E115" s="119">
        <v>3</v>
      </c>
      <c r="F115" s="26"/>
      <c r="G115" s="23"/>
      <c r="H115" s="23"/>
      <c r="I115" s="13"/>
      <c r="J115" s="12"/>
      <c r="K115" s="35">
        <f t="shared" si="7"/>
        <v>0</v>
      </c>
      <c r="L115" s="31">
        <f t="shared" si="6"/>
        <v>0</v>
      </c>
    </row>
    <row r="116" spans="1:12" s="1" customFormat="1">
      <c r="A116" s="14">
        <v>1009</v>
      </c>
      <c r="B116" s="10" t="s">
        <v>116</v>
      </c>
      <c r="C116" s="38" t="s">
        <v>3</v>
      </c>
      <c r="D116" s="118">
        <v>2</v>
      </c>
      <c r="E116" s="119" t="s">
        <v>164</v>
      </c>
      <c r="F116" s="26"/>
      <c r="G116" s="23"/>
      <c r="H116" s="23"/>
      <c r="I116" s="13"/>
      <c r="J116" s="12"/>
      <c r="K116" s="35">
        <f t="shared" si="7"/>
        <v>0</v>
      </c>
      <c r="L116" s="31">
        <f t="shared" si="6"/>
        <v>0</v>
      </c>
    </row>
    <row r="117" spans="1:12" s="1" customFormat="1">
      <c r="A117" s="14">
        <v>1506</v>
      </c>
      <c r="B117" s="10" t="s">
        <v>8</v>
      </c>
      <c r="C117" s="38" t="s">
        <v>3</v>
      </c>
      <c r="D117" s="118">
        <v>2</v>
      </c>
      <c r="E117" s="119">
        <v>3</v>
      </c>
      <c r="F117" s="26" t="s">
        <v>162</v>
      </c>
      <c r="G117" s="23"/>
      <c r="H117" s="23"/>
      <c r="I117" s="13"/>
      <c r="J117" s="12">
        <v>205588.77</v>
      </c>
      <c r="K117" s="35">
        <f t="shared" si="7"/>
        <v>205588.77</v>
      </c>
      <c r="L117" s="31">
        <f t="shared" si="6"/>
        <v>0</v>
      </c>
    </row>
    <row r="118" spans="1:12" s="1" customFormat="1">
      <c r="A118" s="14">
        <v>1506</v>
      </c>
      <c r="B118" s="10" t="s">
        <v>8</v>
      </c>
      <c r="C118" s="38" t="s">
        <v>3</v>
      </c>
      <c r="D118" s="118"/>
      <c r="E118" s="119"/>
      <c r="F118" s="26" t="s">
        <v>163</v>
      </c>
      <c r="G118" s="23"/>
      <c r="H118" s="23">
        <v>108700</v>
      </c>
      <c r="I118" s="13">
        <v>85897.83</v>
      </c>
      <c r="J118" s="12"/>
      <c r="K118" s="35">
        <v>0</v>
      </c>
      <c r="L118" s="31">
        <f t="shared" si="6"/>
        <v>194597.83000000002</v>
      </c>
    </row>
    <row r="119" spans="1:12" s="1" customFormat="1">
      <c r="A119" s="9">
        <v>1573</v>
      </c>
      <c r="B119" s="10" t="s">
        <v>9</v>
      </c>
      <c r="C119" s="38" t="s">
        <v>3</v>
      </c>
      <c r="D119" s="118">
        <v>2</v>
      </c>
      <c r="E119" s="119">
        <v>3</v>
      </c>
      <c r="F119" s="26" t="s">
        <v>162</v>
      </c>
      <c r="G119" s="23"/>
      <c r="H119" s="23"/>
      <c r="I119" s="13"/>
      <c r="J119" s="12">
        <v>205588.77</v>
      </c>
      <c r="K119" s="35">
        <f t="shared" si="7"/>
        <v>205588.77</v>
      </c>
      <c r="L119" s="31">
        <f t="shared" si="6"/>
        <v>0</v>
      </c>
    </row>
    <row r="120" spans="1:12" s="1" customFormat="1">
      <c r="A120" s="9">
        <v>1573</v>
      </c>
      <c r="B120" s="10" t="s">
        <v>9</v>
      </c>
      <c r="C120" s="38" t="s">
        <v>3</v>
      </c>
      <c r="D120" s="118"/>
      <c r="E120" s="119"/>
      <c r="F120" s="26" t="s">
        <v>163</v>
      </c>
      <c r="G120" s="23"/>
      <c r="H120" s="23">
        <v>233050</v>
      </c>
      <c r="I120" s="13">
        <v>386055.43</v>
      </c>
      <c r="J120" s="12"/>
      <c r="K120" s="35">
        <v>0</v>
      </c>
      <c r="L120" s="31">
        <f t="shared" si="6"/>
        <v>619105.42999999993</v>
      </c>
    </row>
    <row r="121" spans="1:12" s="1" customFormat="1">
      <c r="A121" s="7">
        <v>1730</v>
      </c>
      <c r="B121" s="10" t="s">
        <v>10</v>
      </c>
      <c r="C121" s="38" t="s">
        <v>3</v>
      </c>
      <c r="D121" s="118">
        <v>2</v>
      </c>
      <c r="E121" s="119">
        <v>3</v>
      </c>
      <c r="F121" s="26" t="s">
        <v>162</v>
      </c>
      <c r="G121" s="23"/>
      <c r="H121" s="23"/>
      <c r="I121" s="13"/>
      <c r="J121" s="12">
        <v>205588.77</v>
      </c>
      <c r="K121" s="35">
        <f t="shared" si="7"/>
        <v>205588.77</v>
      </c>
      <c r="L121" s="31">
        <f t="shared" si="6"/>
        <v>0</v>
      </c>
    </row>
    <row r="122" spans="1:12" s="1" customFormat="1">
      <c r="A122" s="7">
        <v>1730</v>
      </c>
      <c r="B122" s="10" t="s">
        <v>10</v>
      </c>
      <c r="C122" s="38" t="s">
        <v>3</v>
      </c>
      <c r="D122" s="118"/>
      <c r="E122" s="119"/>
      <c r="F122" s="26" t="s">
        <v>163</v>
      </c>
      <c r="G122" s="23"/>
      <c r="H122" s="23">
        <v>609790.54</v>
      </c>
      <c r="I122" s="13">
        <v>100723.58</v>
      </c>
      <c r="J122" s="12"/>
      <c r="K122" s="35">
        <v>0</v>
      </c>
      <c r="L122" s="31">
        <f t="shared" si="6"/>
        <v>710514.12</v>
      </c>
    </row>
    <row r="123" spans="1:12" s="1" customFormat="1">
      <c r="A123" s="7">
        <v>1732</v>
      </c>
      <c r="B123" s="10" t="s">
        <v>11</v>
      </c>
      <c r="C123" s="38" t="s">
        <v>3</v>
      </c>
      <c r="D123" s="118">
        <v>2</v>
      </c>
      <c r="E123" s="119">
        <v>3</v>
      </c>
      <c r="F123" s="26"/>
      <c r="G123" s="23"/>
      <c r="H123" s="23"/>
      <c r="I123" s="13"/>
      <c r="J123" s="12"/>
      <c r="K123" s="35">
        <f t="shared" si="7"/>
        <v>0</v>
      </c>
      <c r="L123" s="31">
        <f t="shared" si="6"/>
        <v>0</v>
      </c>
    </row>
    <row r="124" spans="1:12" s="1" customFormat="1">
      <c r="A124" s="7">
        <v>1733</v>
      </c>
      <c r="B124" s="10" t="s">
        <v>12</v>
      </c>
      <c r="C124" s="38" t="s">
        <v>3</v>
      </c>
      <c r="D124" s="118">
        <v>2</v>
      </c>
      <c r="E124" s="119">
        <v>3</v>
      </c>
      <c r="F124" s="26"/>
      <c r="G124" s="23"/>
      <c r="H124" s="23"/>
      <c r="I124" s="13"/>
      <c r="J124" s="12"/>
      <c r="K124" s="35">
        <f t="shared" si="7"/>
        <v>0</v>
      </c>
      <c r="L124" s="31">
        <f t="shared" si="6"/>
        <v>0</v>
      </c>
    </row>
    <row r="125" spans="1:12" s="1" customFormat="1" ht="25">
      <c r="A125" s="9">
        <v>1735</v>
      </c>
      <c r="B125" s="10" t="s">
        <v>122</v>
      </c>
      <c r="C125" s="38" t="s">
        <v>3</v>
      </c>
      <c r="D125" s="118">
        <v>2</v>
      </c>
      <c r="E125" s="119">
        <v>3</v>
      </c>
      <c r="F125" s="26"/>
      <c r="G125" s="24"/>
      <c r="H125" s="24"/>
      <c r="I125" s="15"/>
      <c r="J125" s="12"/>
      <c r="K125" s="36">
        <f t="shared" si="7"/>
        <v>0</v>
      </c>
      <c r="L125" s="31">
        <f t="shared" si="6"/>
        <v>0</v>
      </c>
    </row>
    <row r="126" spans="1:12" s="1" customFormat="1" ht="25">
      <c r="A126" s="9">
        <v>1736</v>
      </c>
      <c r="B126" s="10" t="s">
        <v>123</v>
      </c>
      <c r="C126" s="38" t="s">
        <v>3</v>
      </c>
      <c r="D126" s="118">
        <v>2</v>
      </c>
      <c r="E126" s="119" t="s">
        <v>165</v>
      </c>
      <c r="F126" s="26"/>
      <c r="G126" s="23"/>
      <c r="H126" s="23"/>
      <c r="I126" s="13"/>
      <c r="J126" s="12"/>
      <c r="K126" s="35">
        <f t="shared" si="7"/>
        <v>0</v>
      </c>
      <c r="L126" s="31">
        <f t="shared" si="6"/>
        <v>0</v>
      </c>
    </row>
    <row r="127" spans="1:12" s="1" customFormat="1">
      <c r="A127" s="9">
        <v>1977</v>
      </c>
      <c r="B127" s="10" t="s">
        <v>13</v>
      </c>
      <c r="C127" s="38" t="s">
        <v>3</v>
      </c>
      <c r="D127" s="118">
        <v>2</v>
      </c>
      <c r="E127" s="119">
        <v>3</v>
      </c>
      <c r="F127" s="26" t="s">
        <v>162</v>
      </c>
      <c r="G127" s="23"/>
      <c r="H127" s="23"/>
      <c r="I127" s="13"/>
      <c r="J127" s="12">
        <v>205588.77</v>
      </c>
      <c r="K127" s="35">
        <f t="shared" si="7"/>
        <v>205588.77</v>
      </c>
      <c r="L127" s="31">
        <f t="shared" si="6"/>
        <v>0</v>
      </c>
    </row>
    <row r="128" spans="1:12" s="1" customFormat="1">
      <c r="A128" s="9">
        <v>1977</v>
      </c>
      <c r="B128" s="10" t="s">
        <v>13</v>
      </c>
      <c r="C128" s="38" t="s">
        <v>3</v>
      </c>
      <c r="D128" s="118"/>
      <c r="E128" s="78"/>
      <c r="F128" s="79" t="s">
        <v>163</v>
      </c>
      <c r="G128" s="80"/>
      <c r="H128" s="80">
        <v>597100</v>
      </c>
      <c r="I128" s="81">
        <v>832006.82</v>
      </c>
      <c r="J128" s="82"/>
      <c r="K128" s="35">
        <v>0</v>
      </c>
      <c r="L128" s="31">
        <f t="shared" si="6"/>
        <v>1429106.8199999998</v>
      </c>
    </row>
    <row r="129" spans="1:72" s="1" customFormat="1" ht="25.5" thickBot="1">
      <c r="A129" s="8">
        <v>3182</v>
      </c>
      <c r="B129" s="16" t="s">
        <v>127</v>
      </c>
      <c r="C129" s="39" t="s">
        <v>3</v>
      </c>
      <c r="D129" s="118">
        <v>2</v>
      </c>
      <c r="E129" s="83" t="s">
        <v>166</v>
      </c>
      <c r="F129" s="27" t="s">
        <v>162</v>
      </c>
      <c r="G129" s="25"/>
      <c r="H129" s="25"/>
      <c r="I129" s="19"/>
      <c r="J129" s="18">
        <v>205588.77</v>
      </c>
      <c r="K129" s="37">
        <f t="shared" ref="K129" si="8">SUM(H129:J129)</f>
        <v>205588.77</v>
      </c>
      <c r="L129" s="31">
        <f t="shared" si="6"/>
        <v>0</v>
      </c>
    </row>
    <row r="130" spans="1:72" s="1" customFormat="1" ht="25.5" thickBot="1">
      <c r="A130" s="8">
        <v>3182</v>
      </c>
      <c r="B130" s="16" t="s">
        <v>127</v>
      </c>
      <c r="C130" s="39" t="s">
        <v>3</v>
      </c>
      <c r="D130" s="118"/>
      <c r="E130" s="83"/>
      <c r="F130" s="27" t="s">
        <v>163</v>
      </c>
      <c r="G130" s="25"/>
      <c r="H130" s="25">
        <v>187050</v>
      </c>
      <c r="I130" s="19">
        <v>17006.57</v>
      </c>
      <c r="J130" s="18"/>
      <c r="K130" s="37">
        <v>0</v>
      </c>
      <c r="L130" s="31">
        <f t="shared" si="6"/>
        <v>204056.57</v>
      </c>
    </row>
    <row r="131" spans="1:72">
      <c r="A131" s="92">
        <v>764</v>
      </c>
      <c r="B131" s="93" t="s">
        <v>47</v>
      </c>
      <c r="C131" s="94" t="s">
        <v>41</v>
      </c>
      <c r="D131" s="95">
        <v>5</v>
      </c>
      <c r="E131" s="95">
        <v>5</v>
      </c>
      <c r="F131" s="96" t="s">
        <v>172</v>
      </c>
      <c r="G131" s="96" t="s">
        <v>168</v>
      </c>
      <c r="H131" s="97">
        <v>206315.625</v>
      </c>
      <c r="I131" s="98">
        <v>35702</v>
      </c>
      <c r="J131" s="99" t="s">
        <v>169</v>
      </c>
      <c r="K131" s="100">
        <v>132228</v>
      </c>
      <c r="L131" s="101">
        <f t="shared" ref="L131:L138" si="9">H131+I131</f>
        <v>242017.625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</row>
    <row r="132" spans="1:72">
      <c r="A132" s="92">
        <v>765</v>
      </c>
      <c r="B132" s="93" t="s">
        <v>104</v>
      </c>
      <c r="C132" s="94" t="s">
        <v>41</v>
      </c>
      <c r="D132" s="95">
        <v>7</v>
      </c>
      <c r="E132" s="95">
        <v>7</v>
      </c>
      <c r="F132" s="96" t="s">
        <v>172</v>
      </c>
      <c r="G132" s="96" t="s">
        <v>168</v>
      </c>
      <c r="H132" s="97">
        <v>206315.625</v>
      </c>
      <c r="I132" s="98">
        <v>36876</v>
      </c>
      <c r="J132" s="99" t="s">
        <v>169</v>
      </c>
      <c r="K132" s="100">
        <v>127154.23</v>
      </c>
      <c r="L132" s="101">
        <f t="shared" si="9"/>
        <v>243191.625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</row>
    <row r="133" spans="1:72">
      <c r="A133" s="92">
        <v>768</v>
      </c>
      <c r="B133" s="93" t="s">
        <v>105</v>
      </c>
      <c r="C133" s="94" t="s">
        <v>41</v>
      </c>
      <c r="D133" s="95">
        <v>7</v>
      </c>
      <c r="E133" s="95">
        <v>7</v>
      </c>
      <c r="F133" s="96" t="s">
        <v>172</v>
      </c>
      <c r="G133" s="96" t="s">
        <v>168</v>
      </c>
      <c r="H133" s="97">
        <v>206315.625</v>
      </c>
      <c r="I133" s="98">
        <v>32735.5</v>
      </c>
      <c r="J133" s="99" t="s">
        <v>169</v>
      </c>
      <c r="K133" s="100">
        <v>70502.61</v>
      </c>
      <c r="L133" s="101">
        <f t="shared" si="9"/>
        <v>239051.125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</row>
    <row r="134" spans="1:72">
      <c r="A134" s="92">
        <v>772</v>
      </c>
      <c r="B134" s="93" t="s">
        <v>106</v>
      </c>
      <c r="C134" s="94" t="s">
        <v>41</v>
      </c>
      <c r="D134" s="95">
        <v>7</v>
      </c>
      <c r="E134" s="95">
        <v>7</v>
      </c>
      <c r="F134" s="96" t="s">
        <v>172</v>
      </c>
      <c r="G134" s="96" t="s">
        <v>168</v>
      </c>
      <c r="H134" s="97">
        <v>206315.625</v>
      </c>
      <c r="I134" s="98">
        <v>37194.5</v>
      </c>
      <c r="J134" s="99" t="s">
        <v>169</v>
      </c>
      <c r="K134" s="100">
        <v>123390.17</v>
      </c>
      <c r="L134" s="101">
        <f t="shared" si="9"/>
        <v>243510.125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</row>
    <row r="135" spans="1:72">
      <c r="A135" s="92">
        <v>774</v>
      </c>
      <c r="B135" s="93" t="s">
        <v>48</v>
      </c>
      <c r="C135" s="94" t="s">
        <v>41</v>
      </c>
      <c r="D135" s="95">
        <v>7</v>
      </c>
      <c r="E135" s="95">
        <v>7</v>
      </c>
      <c r="F135" s="96" t="s">
        <v>172</v>
      </c>
      <c r="G135" s="96" t="s">
        <v>168</v>
      </c>
      <c r="H135" s="97">
        <v>206315.625</v>
      </c>
      <c r="I135" s="98">
        <v>266061</v>
      </c>
      <c r="J135" s="99" t="s">
        <v>169</v>
      </c>
      <c r="K135" s="100">
        <v>138209.38</v>
      </c>
      <c r="L135" s="101">
        <f t="shared" si="9"/>
        <v>472376.625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</row>
    <row r="136" spans="1:72">
      <c r="A136" s="92">
        <v>775</v>
      </c>
      <c r="B136" s="93" t="s">
        <v>107</v>
      </c>
      <c r="C136" s="94" t="s">
        <v>41</v>
      </c>
      <c r="D136" s="95">
        <v>7</v>
      </c>
      <c r="E136" s="95">
        <v>7</v>
      </c>
      <c r="F136" s="96" t="s">
        <v>172</v>
      </c>
      <c r="G136" s="96" t="s">
        <v>168</v>
      </c>
      <c r="H136" s="97">
        <v>206315.625</v>
      </c>
      <c r="I136" s="98">
        <v>37895.199999999997</v>
      </c>
      <c r="J136" s="99" t="s">
        <v>169</v>
      </c>
      <c r="K136" s="100">
        <v>64612.34</v>
      </c>
      <c r="L136" s="101">
        <f t="shared" si="9"/>
        <v>244210.82500000001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</row>
    <row r="137" spans="1:72">
      <c r="A137" s="92">
        <v>777</v>
      </c>
      <c r="B137" s="93" t="s">
        <v>42</v>
      </c>
      <c r="C137" s="94" t="s">
        <v>41</v>
      </c>
      <c r="D137" s="95">
        <v>7</v>
      </c>
      <c r="E137" s="95">
        <v>7</v>
      </c>
      <c r="F137" s="96" t="s">
        <v>172</v>
      </c>
      <c r="G137" s="96" t="s">
        <v>168</v>
      </c>
      <c r="H137" s="97">
        <v>206315.625</v>
      </c>
      <c r="I137" s="98">
        <v>37895.199999999997</v>
      </c>
      <c r="J137" s="99" t="s">
        <v>169</v>
      </c>
      <c r="K137" s="100">
        <v>291173.59999999998</v>
      </c>
      <c r="L137" s="101">
        <f t="shared" si="9"/>
        <v>244210.82500000001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</row>
    <row r="138" spans="1:72">
      <c r="A138" s="102">
        <v>1495</v>
      </c>
      <c r="B138" s="93" t="s">
        <v>43</v>
      </c>
      <c r="C138" s="94" t="s">
        <v>41</v>
      </c>
      <c r="D138" s="95">
        <v>7</v>
      </c>
      <c r="E138" s="95">
        <v>7</v>
      </c>
      <c r="F138" s="96" t="s">
        <v>172</v>
      </c>
      <c r="G138" s="96" t="s">
        <v>168</v>
      </c>
      <c r="H138" s="97">
        <v>206315.625</v>
      </c>
      <c r="I138" s="98">
        <v>45475.5</v>
      </c>
      <c r="J138" s="99" t="s">
        <v>169</v>
      </c>
      <c r="K138" s="100">
        <v>95273.71</v>
      </c>
      <c r="L138" s="101">
        <f t="shared" si="9"/>
        <v>251791.125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</row>
    <row r="139" spans="1:72" s="1" customFormat="1" ht="24" customHeight="1">
      <c r="A139" s="68">
        <v>939</v>
      </c>
      <c r="B139" s="69" t="s">
        <v>108</v>
      </c>
      <c r="C139" s="70" t="s">
        <v>45</v>
      </c>
      <c r="D139" s="71">
        <v>9</v>
      </c>
      <c r="E139" s="72">
        <v>9</v>
      </c>
      <c r="F139" s="153" t="s">
        <v>171</v>
      </c>
      <c r="G139" s="73" t="s">
        <v>161</v>
      </c>
      <c r="H139" s="73">
        <v>51723.54</v>
      </c>
      <c r="I139" s="74"/>
      <c r="J139" s="75">
        <v>513872.56</v>
      </c>
      <c r="K139" s="76">
        <f>SUM(H139:J139)</f>
        <v>565596.1</v>
      </c>
      <c r="L139" s="77">
        <f>SUM(H139:I139)</f>
        <v>51723.54</v>
      </c>
    </row>
    <row r="140" spans="1:72" s="1" customFormat="1" ht="11.25" customHeight="1">
      <c r="B140" s="5"/>
      <c r="D140" s="120"/>
      <c r="E140" s="124"/>
    </row>
    <row r="141" spans="1:72" s="1" customFormat="1">
      <c r="A141" s="21"/>
      <c r="B141" s="22"/>
      <c r="C141" s="21"/>
      <c r="D141" s="121"/>
      <c r="E141" s="125"/>
      <c r="F141" s="21"/>
      <c r="G141" s="20" t="s">
        <v>56</v>
      </c>
      <c r="H141" s="41">
        <f>SUM(H5:H139)</f>
        <v>42812297.855283558</v>
      </c>
      <c r="I141" s="41">
        <f>SUM(I5:I139)</f>
        <v>6019327.5200000005</v>
      </c>
      <c r="J141" s="41">
        <f>SUM(J5:J139)</f>
        <v>30298246.589999989</v>
      </c>
      <c r="K141" s="41">
        <f>SUM(K5:K139)</f>
        <v>68899845.444179103</v>
      </c>
      <c r="L141" s="40">
        <f>SUM(L5:L139)</f>
        <v>48831625.375283569</v>
      </c>
    </row>
    <row r="143" spans="1:72">
      <c r="G143" s="127" t="s">
        <v>137</v>
      </c>
    </row>
    <row r="144" spans="1:72">
      <c r="G144" s="126" t="s">
        <v>45</v>
      </c>
      <c r="H144" s="128">
        <f>SUMIF($C$5:$C$139,$G144,H$5:H$139)</f>
        <v>51723.54</v>
      </c>
      <c r="I144" s="128">
        <f>SUMIF($C$5:$C$139,$G144,I$5:I$139)</f>
        <v>0</v>
      </c>
      <c r="L144" s="128">
        <f>SUMIF($C$5:$C$139,$G144,L$5:L$139)</f>
        <v>51723.54</v>
      </c>
    </row>
    <row r="145" spans="7:12">
      <c r="G145" s="126" t="s">
        <v>3</v>
      </c>
      <c r="H145" s="128">
        <f t="shared" ref="H145:I151" si="10">SUMIF($C$5:$C$139,$G145,H$5:H$139)</f>
        <v>4752793.7</v>
      </c>
      <c r="I145" s="128">
        <f t="shared" si="10"/>
        <v>3592579.2800000003</v>
      </c>
      <c r="L145" s="128">
        <f t="shared" ref="L145:L151" si="11">SUMIF($C$5:$C$139,$G145,L$5:L$139)</f>
        <v>8345372.9800000004</v>
      </c>
    </row>
    <row r="146" spans="7:12">
      <c r="G146" s="126" t="s">
        <v>15</v>
      </c>
      <c r="H146" s="128">
        <f t="shared" si="10"/>
        <v>34233.18</v>
      </c>
      <c r="I146" s="128">
        <f t="shared" si="10"/>
        <v>0</v>
      </c>
      <c r="L146" s="128">
        <f t="shared" si="11"/>
        <v>34233.18</v>
      </c>
    </row>
    <row r="147" spans="7:12">
      <c r="G147" s="126" t="s">
        <v>16</v>
      </c>
      <c r="H147" s="128">
        <f t="shared" si="10"/>
        <v>35457861.775283575</v>
      </c>
      <c r="I147" s="128">
        <f t="shared" si="10"/>
        <v>1240763.77</v>
      </c>
      <c r="L147" s="128">
        <f t="shared" si="11"/>
        <v>36698625.545283571</v>
      </c>
    </row>
    <row r="148" spans="7:12">
      <c r="G148" s="126" t="s">
        <v>32</v>
      </c>
      <c r="H148" s="128">
        <f t="shared" si="10"/>
        <v>160793.51999999999</v>
      </c>
      <c r="I148" s="128">
        <f t="shared" si="10"/>
        <v>0</v>
      </c>
      <c r="L148" s="128">
        <f t="shared" si="11"/>
        <v>160793.51999999999</v>
      </c>
    </row>
    <row r="149" spans="7:12">
      <c r="G149" s="126" t="s">
        <v>38</v>
      </c>
      <c r="H149" s="128">
        <f t="shared" si="10"/>
        <v>423712.77999999997</v>
      </c>
      <c r="I149" s="128">
        <f t="shared" si="10"/>
        <v>198495.34</v>
      </c>
      <c r="L149" s="128">
        <f t="shared" si="11"/>
        <v>622208.12</v>
      </c>
    </row>
    <row r="150" spans="7:12">
      <c r="G150" s="126" t="s">
        <v>41</v>
      </c>
      <c r="H150" s="128">
        <f t="shared" si="10"/>
        <v>1650525</v>
      </c>
      <c r="I150" s="128">
        <f t="shared" si="10"/>
        <v>529834.9</v>
      </c>
      <c r="L150" s="128">
        <f t="shared" si="11"/>
        <v>2180359.9</v>
      </c>
    </row>
    <row r="151" spans="7:12">
      <c r="G151" s="126" t="s">
        <v>44</v>
      </c>
      <c r="H151" s="128">
        <f t="shared" si="10"/>
        <v>280654.36</v>
      </c>
      <c r="I151" s="128">
        <f t="shared" si="10"/>
        <v>457654.23</v>
      </c>
      <c r="L151" s="128">
        <f t="shared" si="11"/>
        <v>738308.59</v>
      </c>
    </row>
  </sheetData>
  <sheetProtection selectLockedCells="1" selectUnlockedCells="1"/>
  <mergeCells count="6">
    <mergeCell ref="A1:C1"/>
    <mergeCell ref="D1:L1"/>
    <mergeCell ref="A3:C3"/>
    <mergeCell ref="D3:E3"/>
    <mergeCell ref="F3:J3"/>
    <mergeCell ref="K3:L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'https://funbio-my.sharepoint.com/personal/edegar_silva_funbio_org_br/Documents/ARPA/Dados Financeiros/Contrapartida Governamental/2018/Recebidos OG/AM/[Modelo_Contrapartida_2018.xlsx]Plan1'!#REF!</xm:f>
          </x14:formula1>
          <xm:sqref>F94:F130</xm:sqref>
        </x14:dataValidation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'https://funbio-my.sharepoint.com/personal/edegar_silva_funbio_org_br/Documents/ARPA/Dados Financeiros/Contrapartida Governamental/2018/Recebidos OG/ICMBio/[Contrapartida_2018_ ICMBio.xlsx]Plan1'!#REF!</xm:f>
          </x14:formula1>
          <xm:sqref>F5:F82</xm:sqref>
        </x14:dataValidation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'https://funbio-my.sharepoint.com/personal/edegar_silva_funbio_org_br/Documents/ARPA/Dados Financeiros/Contrapartida Governamental/2018/Recebidos OG/MT/[Modelo_Contrapartida_2018.xlsx]Plan1'!#REF!</xm:f>
          </x14:formula1>
          <xm:sqref>F87:F93</xm:sqref>
        </x14:dataValidation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'https://funbio-my.sharepoint.com/personal/edegar_silva_funbio_org_br/Documents/ARPA/Dados Financeiros/Contrapartida Governamental/2018/Recebidos OG/PA/[Cópia de Modelo_Contrapartida_2018.xlsx]Plan1'!#REF!</xm:f>
          </x14:formula1>
          <xm:sqref>F84:F86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3:J13"/>
  <sheetViews>
    <sheetView tabSelected="1" workbookViewId="0">
      <selection activeCell="J13" sqref="B4:J13"/>
    </sheetView>
  </sheetViews>
  <sheetFormatPr defaultRowHeight="14.5"/>
  <cols>
    <col min="1" max="1" width="23" bestFit="1" customWidth="1"/>
    <col min="2" max="2" width="18.36328125" customWidth="1"/>
    <col min="3" max="3" width="40.1796875" bestFit="1" customWidth="1"/>
    <col min="4" max="4" width="19.36328125" bestFit="1" customWidth="1"/>
    <col min="5" max="5" width="26.6328125" bestFit="1" customWidth="1"/>
    <col min="6" max="6" width="15.81640625" bestFit="1" customWidth="1"/>
    <col min="7" max="7" width="10.81640625" bestFit="1" customWidth="1"/>
    <col min="8" max="8" width="15.36328125" bestFit="1" customWidth="1"/>
    <col min="9" max="9" width="6.36328125" customWidth="1"/>
    <col min="10" max="10" width="11.81640625" bestFit="1" customWidth="1"/>
  </cols>
  <sheetData>
    <row r="3" spans="1:10">
      <c r="A3" s="154" t="s">
        <v>176</v>
      </c>
      <c r="B3" s="154" t="s">
        <v>177</v>
      </c>
    </row>
    <row r="4" spans="1:10">
      <c r="A4" s="154" t="s">
        <v>174</v>
      </c>
      <c r="B4" t="s">
        <v>129</v>
      </c>
      <c r="C4" t="s">
        <v>173</v>
      </c>
      <c r="D4" t="s">
        <v>172</v>
      </c>
      <c r="E4" t="s">
        <v>171</v>
      </c>
      <c r="F4" t="s">
        <v>143</v>
      </c>
      <c r="G4" t="s">
        <v>163</v>
      </c>
      <c r="H4" t="s">
        <v>162</v>
      </c>
      <c r="I4" t="s">
        <v>178</v>
      </c>
      <c r="J4" t="s">
        <v>175</v>
      </c>
    </row>
    <row r="5" spans="1:10">
      <c r="A5" s="155" t="s">
        <v>45</v>
      </c>
      <c r="B5" s="156"/>
      <c r="C5" s="156"/>
      <c r="D5" s="156"/>
      <c r="E5" s="156">
        <v>51723.54</v>
      </c>
      <c r="F5" s="156"/>
      <c r="G5" s="156"/>
      <c r="H5" s="156"/>
      <c r="I5" s="156"/>
      <c r="J5" s="156">
        <v>51723.54</v>
      </c>
    </row>
    <row r="6" spans="1:10">
      <c r="A6" s="155" t="s">
        <v>3</v>
      </c>
      <c r="B6" s="156"/>
      <c r="C6" s="156"/>
      <c r="D6" s="156"/>
      <c r="E6" s="156"/>
      <c r="F6" s="156"/>
      <c r="G6" s="156">
        <v>8345372.9800000004</v>
      </c>
      <c r="H6" s="156">
        <v>0</v>
      </c>
      <c r="I6" s="156">
        <v>0</v>
      </c>
      <c r="J6" s="156">
        <v>8345372.9800000004</v>
      </c>
    </row>
    <row r="7" spans="1:10">
      <c r="A7" s="155" t="s">
        <v>15</v>
      </c>
      <c r="B7" s="156"/>
      <c r="C7" s="156"/>
      <c r="D7" s="156"/>
      <c r="E7" s="156"/>
      <c r="F7" s="156">
        <v>34233.18</v>
      </c>
      <c r="G7" s="156"/>
      <c r="H7" s="156"/>
      <c r="I7" s="156"/>
      <c r="J7" s="156">
        <v>34233.18</v>
      </c>
    </row>
    <row r="8" spans="1:10">
      <c r="A8" s="155" t="s">
        <v>16</v>
      </c>
      <c r="B8" s="156">
        <v>1240763.77</v>
      </c>
      <c r="C8" s="156"/>
      <c r="D8" s="156"/>
      <c r="E8" s="156"/>
      <c r="F8" s="156">
        <v>35457861.775283575</v>
      </c>
      <c r="G8" s="156"/>
      <c r="H8" s="156"/>
      <c r="I8" s="156"/>
      <c r="J8" s="156">
        <v>36698625.545283578</v>
      </c>
    </row>
    <row r="9" spans="1:10">
      <c r="A9" s="155" t="s">
        <v>32</v>
      </c>
      <c r="B9" s="156"/>
      <c r="C9" s="156"/>
      <c r="D9" s="156"/>
      <c r="E9" s="156"/>
      <c r="F9" s="156">
        <v>160793.51999999999</v>
      </c>
      <c r="G9" s="156"/>
      <c r="H9" s="156"/>
      <c r="I9" s="156"/>
      <c r="J9" s="156">
        <v>160793.51999999999</v>
      </c>
    </row>
    <row r="10" spans="1:10">
      <c r="A10" s="155" t="s">
        <v>38</v>
      </c>
      <c r="B10" s="156">
        <v>622208.12</v>
      </c>
      <c r="C10" s="156"/>
      <c r="D10" s="156"/>
      <c r="E10" s="156"/>
      <c r="F10" s="156"/>
      <c r="G10" s="156"/>
      <c r="H10" s="156"/>
      <c r="I10" s="156"/>
      <c r="J10" s="156">
        <v>622208.12</v>
      </c>
    </row>
    <row r="11" spans="1:10">
      <c r="A11" s="155" t="s">
        <v>41</v>
      </c>
      <c r="B11" s="156"/>
      <c r="C11" s="156"/>
      <c r="D11" s="156">
        <v>2180359.9</v>
      </c>
      <c r="E11" s="156"/>
      <c r="F11" s="156"/>
      <c r="G11" s="156"/>
      <c r="H11" s="156"/>
      <c r="I11" s="156"/>
      <c r="J11" s="156">
        <v>2180359.9</v>
      </c>
    </row>
    <row r="12" spans="1:10">
      <c r="A12" s="155" t="s">
        <v>44</v>
      </c>
      <c r="B12" s="156"/>
      <c r="C12" s="156">
        <v>738308.59</v>
      </c>
      <c r="D12" s="156"/>
      <c r="E12" s="156"/>
      <c r="F12" s="156"/>
      <c r="G12" s="156"/>
      <c r="H12" s="156"/>
      <c r="I12" s="156"/>
      <c r="J12" s="156">
        <v>738308.59</v>
      </c>
    </row>
    <row r="13" spans="1:10">
      <c r="A13" s="155" t="s">
        <v>175</v>
      </c>
      <c r="B13" s="156">
        <v>1862971.8900000001</v>
      </c>
      <c r="C13" s="156">
        <v>738308.59</v>
      </c>
      <c r="D13" s="156">
        <v>2180359.9</v>
      </c>
      <c r="E13" s="156">
        <v>51723.54</v>
      </c>
      <c r="F13" s="156">
        <v>35652888.475283578</v>
      </c>
      <c r="G13" s="156">
        <v>8345372.9800000004</v>
      </c>
      <c r="H13" s="156">
        <v>0</v>
      </c>
      <c r="I13" s="156">
        <v>0</v>
      </c>
      <c r="J13" s="156">
        <v>48831625.375283577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BT122"/>
  <sheetViews>
    <sheetView showGridLines="0" zoomScale="90" zoomScaleNormal="9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4" sqref="F4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7.5" customHeight="1" thickBot="1">
      <c r="A1"/>
      <c r="B1" s="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2" s="3" customFormat="1" ht="35.25" customHeight="1">
      <c r="A2" s="138" t="s">
        <v>145</v>
      </c>
      <c r="B2" s="139"/>
      <c r="C2" s="139"/>
      <c r="D2" s="140" t="s">
        <v>146</v>
      </c>
      <c r="E2" s="141"/>
      <c r="F2" s="142" t="s">
        <v>147</v>
      </c>
      <c r="G2" s="143"/>
      <c r="H2" s="143"/>
      <c r="I2" s="143"/>
      <c r="J2" s="144"/>
      <c r="K2" s="145" t="s">
        <v>149</v>
      </c>
      <c r="L2" s="14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s="3" customFormat="1" ht="38" thickBot="1">
      <c r="A3" s="48" t="s">
        <v>136</v>
      </c>
      <c r="B3" s="49" t="s">
        <v>0</v>
      </c>
      <c r="C3" s="50" t="s">
        <v>137</v>
      </c>
      <c r="D3" s="51" t="s">
        <v>150</v>
      </c>
      <c r="E3" s="52" t="s">
        <v>142</v>
      </c>
      <c r="F3" s="53" t="s">
        <v>55</v>
      </c>
      <c r="G3" s="54" t="s">
        <v>135</v>
      </c>
      <c r="H3" s="54" t="s">
        <v>138</v>
      </c>
      <c r="I3" s="55" t="s">
        <v>139</v>
      </c>
      <c r="J3" s="55" t="s">
        <v>1</v>
      </c>
      <c r="K3" s="56" t="s">
        <v>148</v>
      </c>
      <c r="L3" s="57" t="s">
        <v>140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>
      <c r="A4" s="42">
        <v>47</v>
      </c>
      <c r="B4" s="43" t="s">
        <v>57</v>
      </c>
      <c r="C4" s="44" t="s">
        <v>16</v>
      </c>
      <c r="D4" s="29"/>
      <c r="E4" s="45"/>
      <c r="F4" s="46"/>
      <c r="G4" s="24"/>
      <c r="H4" s="24"/>
      <c r="I4" s="15"/>
      <c r="J4" s="47"/>
      <c r="K4" s="36">
        <f>SUM(H4:J4)</f>
        <v>0</v>
      </c>
      <c r="L4" s="32">
        <f>SUM(H4:I4)</f>
        <v>0</v>
      </c>
    </row>
    <row r="5" spans="1:72">
      <c r="A5" s="7">
        <v>49</v>
      </c>
      <c r="B5" s="10" t="s">
        <v>58</v>
      </c>
      <c r="C5" s="38" t="s">
        <v>16</v>
      </c>
      <c r="D5" s="28"/>
      <c r="E5" s="11"/>
      <c r="F5" s="26"/>
      <c r="G5" s="23"/>
      <c r="H5" s="23"/>
      <c r="I5" s="13"/>
      <c r="J5" s="12"/>
      <c r="K5" s="35">
        <f t="shared" ref="K5:K68" si="0">SUM(H5:J5)</f>
        <v>0</v>
      </c>
      <c r="L5" s="31">
        <f t="shared" ref="L5:L68" si="1">SUM(H5:I5)</f>
        <v>0</v>
      </c>
    </row>
    <row r="6" spans="1:72">
      <c r="A6" s="14">
        <v>56</v>
      </c>
      <c r="B6" s="10" t="s">
        <v>52</v>
      </c>
      <c r="C6" s="38" t="s">
        <v>16</v>
      </c>
      <c r="D6" s="28"/>
      <c r="E6" s="11"/>
      <c r="F6" s="26"/>
      <c r="G6" s="23"/>
      <c r="H6" s="23"/>
      <c r="I6" s="13"/>
      <c r="J6" s="12"/>
      <c r="K6" s="35">
        <f t="shared" si="0"/>
        <v>0</v>
      </c>
      <c r="L6" s="31">
        <f t="shared" si="1"/>
        <v>0</v>
      </c>
    </row>
    <row r="7" spans="1:72">
      <c r="A7" s="7">
        <v>57</v>
      </c>
      <c r="B7" s="10" t="s">
        <v>59</v>
      </c>
      <c r="C7" s="38" t="s">
        <v>16</v>
      </c>
      <c r="D7" s="28"/>
      <c r="E7" s="11"/>
      <c r="F7" s="26"/>
      <c r="G7" s="23"/>
      <c r="H7" s="23"/>
      <c r="I7" s="13"/>
      <c r="J7" s="12"/>
      <c r="K7" s="35">
        <f t="shared" si="0"/>
        <v>0</v>
      </c>
      <c r="L7" s="31">
        <f t="shared" si="1"/>
        <v>0</v>
      </c>
    </row>
    <row r="8" spans="1:72">
      <c r="A8" s="7">
        <v>58</v>
      </c>
      <c r="B8" s="10" t="s">
        <v>60</v>
      </c>
      <c r="C8" s="38" t="s">
        <v>16</v>
      </c>
      <c r="D8" s="28"/>
      <c r="E8" s="11"/>
      <c r="F8" s="26"/>
      <c r="G8" s="23"/>
      <c r="H8" s="23"/>
      <c r="I8" s="13"/>
      <c r="J8" s="12"/>
      <c r="K8" s="35">
        <f t="shared" si="0"/>
        <v>0</v>
      </c>
      <c r="L8" s="31">
        <f t="shared" si="1"/>
        <v>0</v>
      </c>
    </row>
    <row r="9" spans="1:72">
      <c r="A9" s="7">
        <v>60</v>
      </c>
      <c r="B9" s="10" t="s">
        <v>61</v>
      </c>
      <c r="C9" s="38" t="s">
        <v>16</v>
      </c>
      <c r="D9" s="28"/>
      <c r="E9" s="11"/>
      <c r="F9" s="26"/>
      <c r="G9" s="23"/>
      <c r="H9" s="23"/>
      <c r="I9" s="13"/>
      <c r="J9" s="12"/>
      <c r="K9" s="35">
        <f t="shared" si="0"/>
        <v>0</v>
      </c>
      <c r="L9" s="31">
        <f t="shared" si="1"/>
        <v>0</v>
      </c>
    </row>
    <row r="10" spans="1:72">
      <c r="A10" s="14">
        <v>67</v>
      </c>
      <c r="B10" s="10" t="s">
        <v>62</v>
      </c>
      <c r="C10" s="38" t="s">
        <v>16</v>
      </c>
      <c r="D10" s="28"/>
      <c r="E10" s="11"/>
      <c r="F10" s="26"/>
      <c r="G10" s="23"/>
      <c r="H10" s="23"/>
      <c r="I10" s="13"/>
      <c r="J10" s="12"/>
      <c r="K10" s="35">
        <f t="shared" si="0"/>
        <v>0</v>
      </c>
      <c r="L10" s="31">
        <f t="shared" si="1"/>
        <v>0</v>
      </c>
    </row>
    <row r="11" spans="1:72">
      <c r="A11" s="7">
        <v>68</v>
      </c>
      <c r="B11" s="10" t="s">
        <v>17</v>
      </c>
      <c r="C11" s="38" t="s">
        <v>16</v>
      </c>
      <c r="D11" s="28"/>
      <c r="E11" s="11"/>
      <c r="F11" s="26"/>
      <c r="G11" s="23"/>
      <c r="H11" s="23"/>
      <c r="I11" s="13"/>
      <c r="J11" s="12"/>
      <c r="K11" s="35">
        <f t="shared" si="0"/>
        <v>0</v>
      </c>
      <c r="L11" s="31">
        <f t="shared" si="1"/>
        <v>0</v>
      </c>
    </row>
    <row r="12" spans="1:72">
      <c r="A12" s="7">
        <v>72</v>
      </c>
      <c r="B12" s="10" t="s">
        <v>63</v>
      </c>
      <c r="C12" s="38" t="s">
        <v>16</v>
      </c>
      <c r="D12" s="28"/>
      <c r="E12" s="11"/>
      <c r="F12" s="26"/>
      <c r="G12" s="23"/>
      <c r="H12" s="23"/>
      <c r="I12" s="13"/>
      <c r="J12" s="12"/>
      <c r="K12" s="35">
        <f t="shared" si="0"/>
        <v>0</v>
      </c>
      <c r="L12" s="31">
        <f t="shared" si="1"/>
        <v>0</v>
      </c>
    </row>
    <row r="13" spans="1:72">
      <c r="A13" s="7">
        <v>136</v>
      </c>
      <c r="B13" s="10" t="s">
        <v>64</v>
      </c>
      <c r="C13" s="38" t="s">
        <v>16</v>
      </c>
      <c r="D13" s="28"/>
      <c r="E13" s="11"/>
      <c r="F13" s="26"/>
      <c r="G13" s="23"/>
      <c r="H13" s="23"/>
      <c r="I13" s="13"/>
      <c r="J13" s="12"/>
      <c r="K13" s="35">
        <f t="shared" si="0"/>
        <v>0</v>
      </c>
      <c r="L13" s="31">
        <f t="shared" si="1"/>
        <v>0</v>
      </c>
    </row>
    <row r="14" spans="1:72">
      <c r="A14" s="7">
        <v>149</v>
      </c>
      <c r="B14" s="10" t="s">
        <v>65</v>
      </c>
      <c r="C14" s="38" t="s">
        <v>16</v>
      </c>
      <c r="D14" s="28"/>
      <c r="E14" s="11"/>
      <c r="F14" s="26"/>
      <c r="G14" s="23"/>
      <c r="H14" s="23"/>
      <c r="I14" s="13"/>
      <c r="J14" s="12"/>
      <c r="K14" s="35">
        <f t="shared" si="0"/>
        <v>0</v>
      </c>
      <c r="L14" s="31">
        <f t="shared" si="1"/>
        <v>0</v>
      </c>
    </row>
    <row r="15" spans="1:72">
      <c r="A15" s="7">
        <v>151</v>
      </c>
      <c r="B15" s="10" t="s">
        <v>66</v>
      </c>
      <c r="C15" s="38" t="s">
        <v>16</v>
      </c>
      <c r="D15" s="28"/>
      <c r="E15" s="11"/>
      <c r="F15" s="26"/>
      <c r="G15" s="23"/>
      <c r="H15" s="23"/>
      <c r="I15" s="13"/>
      <c r="J15" s="12"/>
      <c r="K15" s="35">
        <f t="shared" si="0"/>
        <v>0</v>
      </c>
      <c r="L15" s="31">
        <f t="shared" si="1"/>
        <v>0</v>
      </c>
    </row>
    <row r="16" spans="1:72">
      <c r="A16" s="7">
        <v>163</v>
      </c>
      <c r="B16" s="10" t="s">
        <v>67</v>
      </c>
      <c r="C16" s="38" t="s">
        <v>16</v>
      </c>
      <c r="D16" s="28"/>
      <c r="E16" s="11"/>
      <c r="F16" s="26"/>
      <c r="G16" s="23"/>
      <c r="H16" s="23"/>
      <c r="I16" s="13"/>
      <c r="J16" s="12"/>
      <c r="K16" s="35">
        <f t="shared" si="0"/>
        <v>0</v>
      </c>
      <c r="L16" s="31">
        <f t="shared" si="1"/>
        <v>0</v>
      </c>
    </row>
    <row r="17" spans="1:12">
      <c r="A17" s="7">
        <v>169</v>
      </c>
      <c r="B17" s="10" t="s">
        <v>68</v>
      </c>
      <c r="C17" s="38" t="s">
        <v>16</v>
      </c>
      <c r="D17" s="28"/>
      <c r="E17" s="11"/>
      <c r="F17" s="26"/>
      <c r="G17" s="23"/>
      <c r="H17" s="23"/>
      <c r="I17" s="13"/>
      <c r="J17" s="12"/>
      <c r="K17" s="35">
        <f t="shared" si="0"/>
        <v>0</v>
      </c>
      <c r="L17" s="31">
        <f t="shared" si="1"/>
        <v>0</v>
      </c>
    </row>
    <row r="18" spans="1:12">
      <c r="A18" s="7">
        <v>173</v>
      </c>
      <c r="B18" s="10" t="s">
        <v>69</v>
      </c>
      <c r="C18" s="38" t="s">
        <v>16</v>
      </c>
      <c r="D18" s="28"/>
      <c r="E18" s="11"/>
      <c r="F18" s="26"/>
      <c r="G18" s="23"/>
      <c r="H18" s="23"/>
      <c r="I18" s="13"/>
      <c r="J18" s="12"/>
      <c r="K18" s="35">
        <f t="shared" si="0"/>
        <v>0</v>
      </c>
      <c r="L18" s="31">
        <f t="shared" si="1"/>
        <v>0</v>
      </c>
    </row>
    <row r="19" spans="1:12">
      <c r="A19" s="7">
        <v>174</v>
      </c>
      <c r="B19" s="10" t="s">
        <v>70</v>
      </c>
      <c r="C19" s="38" t="s">
        <v>16</v>
      </c>
      <c r="D19" s="28"/>
      <c r="E19" s="11"/>
      <c r="F19" s="26"/>
      <c r="G19" s="23"/>
      <c r="H19" s="23"/>
      <c r="I19" s="13"/>
      <c r="J19" s="12"/>
      <c r="K19" s="35">
        <f t="shared" si="0"/>
        <v>0</v>
      </c>
      <c r="L19" s="31">
        <f t="shared" si="1"/>
        <v>0</v>
      </c>
    </row>
    <row r="20" spans="1:12">
      <c r="A20" s="7">
        <v>179</v>
      </c>
      <c r="B20" s="10" t="s">
        <v>71</v>
      </c>
      <c r="C20" s="38" t="s">
        <v>16</v>
      </c>
      <c r="D20" s="28"/>
      <c r="E20" s="11"/>
      <c r="F20" s="26"/>
      <c r="G20" s="23"/>
      <c r="H20" s="23"/>
      <c r="I20" s="13"/>
      <c r="J20" s="12"/>
      <c r="K20" s="35">
        <f t="shared" si="0"/>
        <v>0</v>
      </c>
      <c r="L20" s="31">
        <f t="shared" si="1"/>
        <v>0</v>
      </c>
    </row>
    <row r="21" spans="1:12">
      <c r="A21" s="7">
        <v>187</v>
      </c>
      <c r="B21" s="10" t="s">
        <v>72</v>
      </c>
      <c r="C21" s="38" t="s">
        <v>16</v>
      </c>
      <c r="D21" s="28"/>
      <c r="E21" s="11"/>
      <c r="F21" s="26"/>
      <c r="G21" s="23"/>
      <c r="H21" s="23"/>
      <c r="I21" s="13"/>
      <c r="J21" s="12"/>
      <c r="K21" s="35">
        <f t="shared" si="0"/>
        <v>0</v>
      </c>
      <c r="L21" s="31">
        <f t="shared" si="1"/>
        <v>0</v>
      </c>
    </row>
    <row r="22" spans="1:12">
      <c r="A22" s="7">
        <v>188</v>
      </c>
      <c r="B22" s="10" t="s">
        <v>73</v>
      </c>
      <c r="C22" s="38" t="s">
        <v>16</v>
      </c>
      <c r="D22" s="28"/>
      <c r="E22" s="11"/>
      <c r="F22" s="26"/>
      <c r="G22" s="23"/>
      <c r="H22" s="23"/>
      <c r="I22" s="13"/>
      <c r="J22" s="12"/>
      <c r="K22" s="35">
        <f t="shared" si="0"/>
        <v>0</v>
      </c>
      <c r="L22" s="31">
        <f t="shared" si="1"/>
        <v>0</v>
      </c>
    </row>
    <row r="23" spans="1:12">
      <c r="A23" s="7">
        <v>189</v>
      </c>
      <c r="B23" s="10" t="s">
        <v>74</v>
      </c>
      <c r="C23" s="38" t="s">
        <v>16</v>
      </c>
      <c r="D23" s="28"/>
      <c r="E23" s="11"/>
      <c r="F23" s="26"/>
      <c r="G23" s="23"/>
      <c r="H23" s="23"/>
      <c r="I23" s="13"/>
      <c r="J23" s="12"/>
      <c r="K23" s="35">
        <f t="shared" si="0"/>
        <v>0</v>
      </c>
      <c r="L23" s="31">
        <f t="shared" si="1"/>
        <v>0</v>
      </c>
    </row>
    <row r="24" spans="1:12">
      <c r="A24" s="9">
        <v>194</v>
      </c>
      <c r="B24" s="10" t="s">
        <v>75</v>
      </c>
      <c r="C24" s="38" t="s">
        <v>16</v>
      </c>
      <c r="D24" s="28"/>
      <c r="E24" s="11"/>
      <c r="F24" s="26"/>
      <c r="G24" s="23"/>
      <c r="H24" s="23"/>
      <c r="I24" s="13"/>
      <c r="J24" s="12"/>
      <c r="K24" s="35">
        <f t="shared" si="0"/>
        <v>0</v>
      </c>
      <c r="L24" s="31">
        <f t="shared" si="1"/>
        <v>0</v>
      </c>
    </row>
    <row r="25" spans="1:12">
      <c r="A25" s="9">
        <v>206</v>
      </c>
      <c r="B25" s="10" t="s">
        <v>76</v>
      </c>
      <c r="C25" s="38" t="s">
        <v>16</v>
      </c>
      <c r="D25" s="28"/>
      <c r="E25" s="11"/>
      <c r="F25" s="26"/>
      <c r="G25" s="23"/>
      <c r="H25" s="23"/>
      <c r="I25" s="13"/>
      <c r="J25" s="12"/>
      <c r="K25" s="35">
        <f t="shared" si="0"/>
        <v>0</v>
      </c>
      <c r="L25" s="31">
        <f t="shared" si="1"/>
        <v>0</v>
      </c>
    </row>
    <row r="26" spans="1:12">
      <c r="A26" s="9">
        <v>207</v>
      </c>
      <c r="B26" s="10" t="s">
        <v>77</v>
      </c>
      <c r="C26" s="38" t="s">
        <v>16</v>
      </c>
      <c r="D26" s="28"/>
      <c r="E26" s="11"/>
      <c r="F26" s="26"/>
      <c r="G26" s="23"/>
      <c r="H26" s="23"/>
      <c r="I26" s="13"/>
      <c r="J26" s="12"/>
      <c r="K26" s="35">
        <f t="shared" si="0"/>
        <v>0</v>
      </c>
      <c r="L26" s="31">
        <f t="shared" si="1"/>
        <v>0</v>
      </c>
    </row>
    <row r="27" spans="1:12">
      <c r="A27" s="9">
        <v>208</v>
      </c>
      <c r="B27" s="10" t="s">
        <v>78</v>
      </c>
      <c r="C27" s="38" t="s">
        <v>16</v>
      </c>
      <c r="D27" s="28"/>
      <c r="E27" s="11"/>
      <c r="F27" s="26"/>
      <c r="G27" s="23"/>
      <c r="H27" s="23"/>
      <c r="I27" s="13"/>
      <c r="J27" s="12"/>
      <c r="K27" s="35">
        <f t="shared" si="0"/>
        <v>0</v>
      </c>
      <c r="L27" s="31">
        <f t="shared" si="1"/>
        <v>0</v>
      </c>
    </row>
    <row r="28" spans="1:12">
      <c r="A28" s="9">
        <v>209</v>
      </c>
      <c r="B28" s="10" t="s">
        <v>18</v>
      </c>
      <c r="C28" s="38" t="s">
        <v>16</v>
      </c>
      <c r="D28" s="28"/>
      <c r="E28" s="11"/>
      <c r="F28" s="26"/>
      <c r="G28" s="23"/>
      <c r="H28" s="23"/>
      <c r="I28" s="13"/>
      <c r="J28" s="12"/>
      <c r="K28" s="35">
        <f t="shared" si="0"/>
        <v>0</v>
      </c>
      <c r="L28" s="31">
        <f t="shared" si="1"/>
        <v>0</v>
      </c>
    </row>
    <row r="29" spans="1:12">
      <c r="A29" s="9">
        <v>210</v>
      </c>
      <c r="B29" s="10" t="s">
        <v>79</v>
      </c>
      <c r="C29" s="38" t="s">
        <v>16</v>
      </c>
      <c r="D29" s="28"/>
      <c r="E29" s="11"/>
      <c r="F29" s="26"/>
      <c r="G29" s="23"/>
      <c r="H29" s="23"/>
      <c r="I29" s="13"/>
      <c r="J29" s="12"/>
      <c r="K29" s="35">
        <f t="shared" si="0"/>
        <v>0</v>
      </c>
      <c r="L29" s="31">
        <f t="shared" si="1"/>
        <v>0</v>
      </c>
    </row>
    <row r="30" spans="1:12">
      <c r="A30" s="9">
        <v>211</v>
      </c>
      <c r="B30" s="10" t="s">
        <v>80</v>
      </c>
      <c r="C30" s="38" t="s">
        <v>16</v>
      </c>
      <c r="D30" s="28"/>
      <c r="E30" s="11"/>
      <c r="F30" s="26"/>
      <c r="G30" s="23"/>
      <c r="H30" s="23"/>
      <c r="I30" s="13"/>
      <c r="J30" s="12"/>
      <c r="K30" s="35">
        <f t="shared" si="0"/>
        <v>0</v>
      </c>
      <c r="L30" s="31">
        <f t="shared" si="1"/>
        <v>0</v>
      </c>
    </row>
    <row r="31" spans="1:12">
      <c r="A31" s="9">
        <v>213</v>
      </c>
      <c r="B31" s="10" t="s">
        <v>81</v>
      </c>
      <c r="C31" s="38" t="s">
        <v>16</v>
      </c>
      <c r="D31" s="28"/>
      <c r="E31" s="11"/>
      <c r="F31" s="26"/>
      <c r="G31" s="23"/>
      <c r="H31" s="23"/>
      <c r="I31" s="13"/>
      <c r="J31" s="12"/>
      <c r="K31" s="35">
        <f t="shared" si="0"/>
        <v>0</v>
      </c>
      <c r="L31" s="31">
        <f t="shared" si="1"/>
        <v>0</v>
      </c>
    </row>
    <row r="32" spans="1:12">
      <c r="A32" s="9">
        <v>216</v>
      </c>
      <c r="B32" s="10" t="s">
        <v>46</v>
      </c>
      <c r="C32" s="38" t="s">
        <v>16</v>
      </c>
      <c r="D32" s="28"/>
      <c r="E32" s="11"/>
      <c r="F32" s="26"/>
      <c r="G32" s="23"/>
      <c r="H32" s="23"/>
      <c r="I32" s="13"/>
      <c r="J32" s="12"/>
      <c r="K32" s="35">
        <f t="shared" si="0"/>
        <v>0</v>
      </c>
      <c r="L32" s="31">
        <f t="shared" si="1"/>
        <v>0</v>
      </c>
    </row>
    <row r="33" spans="1:12">
      <c r="A33" s="9">
        <v>218</v>
      </c>
      <c r="B33" s="10" t="s">
        <v>82</v>
      </c>
      <c r="C33" s="38" t="s">
        <v>16</v>
      </c>
      <c r="D33" s="28"/>
      <c r="E33" s="11"/>
      <c r="F33" s="26"/>
      <c r="G33" s="23"/>
      <c r="H33" s="23"/>
      <c r="I33" s="13"/>
      <c r="J33" s="12"/>
      <c r="K33" s="35">
        <f t="shared" si="0"/>
        <v>0</v>
      </c>
      <c r="L33" s="31">
        <f t="shared" si="1"/>
        <v>0</v>
      </c>
    </row>
    <row r="34" spans="1:12">
      <c r="A34" s="9">
        <v>220</v>
      </c>
      <c r="B34" s="10" t="s">
        <v>83</v>
      </c>
      <c r="C34" s="38" t="s">
        <v>16</v>
      </c>
      <c r="D34" s="28"/>
      <c r="E34" s="11"/>
      <c r="F34" s="26"/>
      <c r="G34" s="23"/>
      <c r="H34" s="23"/>
      <c r="I34" s="13"/>
      <c r="J34" s="12"/>
      <c r="K34" s="35">
        <f t="shared" si="0"/>
        <v>0</v>
      </c>
      <c r="L34" s="31">
        <f t="shared" si="1"/>
        <v>0</v>
      </c>
    </row>
    <row r="35" spans="1:12">
      <c r="A35" s="9">
        <v>221</v>
      </c>
      <c r="B35" s="10" t="s">
        <v>19</v>
      </c>
      <c r="C35" s="38" t="s">
        <v>16</v>
      </c>
      <c r="D35" s="28"/>
      <c r="E35" s="11"/>
      <c r="F35" s="26"/>
      <c r="G35" s="23"/>
      <c r="H35" s="23"/>
      <c r="I35" s="13"/>
      <c r="J35" s="12"/>
      <c r="K35" s="35">
        <f t="shared" si="0"/>
        <v>0</v>
      </c>
      <c r="L35" s="31">
        <f t="shared" si="1"/>
        <v>0</v>
      </c>
    </row>
    <row r="36" spans="1:12">
      <c r="A36" s="9">
        <v>222</v>
      </c>
      <c r="B36" s="10" t="s">
        <v>20</v>
      </c>
      <c r="C36" s="38" t="s">
        <v>16</v>
      </c>
      <c r="D36" s="28"/>
      <c r="E36" s="11"/>
      <c r="F36" s="26"/>
      <c r="G36" s="23"/>
      <c r="H36" s="23"/>
      <c r="I36" s="13"/>
      <c r="J36" s="12"/>
      <c r="K36" s="35">
        <f t="shared" si="0"/>
        <v>0</v>
      </c>
      <c r="L36" s="31">
        <f t="shared" si="1"/>
        <v>0</v>
      </c>
    </row>
    <row r="37" spans="1:12" ht="50">
      <c r="A37" s="9">
        <v>223</v>
      </c>
      <c r="B37" s="10" t="s">
        <v>84</v>
      </c>
      <c r="C37" s="38" t="s">
        <v>16</v>
      </c>
      <c r="D37" s="28"/>
      <c r="E37" s="11"/>
      <c r="F37" s="26"/>
      <c r="G37" s="23"/>
      <c r="H37" s="23"/>
      <c r="I37" s="13"/>
      <c r="J37" s="12"/>
      <c r="K37" s="35">
        <f t="shared" si="0"/>
        <v>0</v>
      </c>
      <c r="L37" s="31">
        <f t="shared" si="1"/>
        <v>0</v>
      </c>
    </row>
    <row r="38" spans="1:12" ht="37.5">
      <c r="A38" s="9">
        <v>227</v>
      </c>
      <c r="B38" s="10" t="s">
        <v>53</v>
      </c>
      <c r="C38" s="38" t="s">
        <v>16</v>
      </c>
      <c r="D38" s="28"/>
      <c r="E38" s="11"/>
      <c r="F38" s="26"/>
      <c r="G38" s="23"/>
      <c r="H38" s="23"/>
      <c r="I38" s="13"/>
      <c r="J38" s="12"/>
      <c r="K38" s="35">
        <f t="shared" si="0"/>
        <v>0</v>
      </c>
      <c r="L38" s="31">
        <f t="shared" si="1"/>
        <v>0</v>
      </c>
    </row>
    <row r="39" spans="1:12" ht="37.5">
      <c r="A39" s="9">
        <v>228</v>
      </c>
      <c r="B39" s="10" t="s">
        <v>85</v>
      </c>
      <c r="C39" s="38" t="s">
        <v>16</v>
      </c>
      <c r="D39" s="28"/>
      <c r="E39" s="11"/>
      <c r="F39" s="26"/>
      <c r="G39" s="23"/>
      <c r="H39" s="23"/>
      <c r="I39" s="13"/>
      <c r="J39" s="12"/>
      <c r="K39" s="35">
        <f t="shared" si="0"/>
        <v>0</v>
      </c>
      <c r="L39" s="31">
        <f t="shared" si="1"/>
        <v>0</v>
      </c>
    </row>
    <row r="40" spans="1:12">
      <c r="A40" s="9">
        <v>230</v>
      </c>
      <c r="B40" s="10" t="s">
        <v>21</v>
      </c>
      <c r="C40" s="38" t="s">
        <v>16</v>
      </c>
      <c r="D40" s="28"/>
      <c r="E40" s="11"/>
      <c r="F40" s="26"/>
      <c r="G40" s="23"/>
      <c r="H40" s="23"/>
      <c r="I40" s="13"/>
      <c r="J40" s="12"/>
      <c r="K40" s="35">
        <f t="shared" si="0"/>
        <v>0</v>
      </c>
      <c r="L40" s="31">
        <f t="shared" si="1"/>
        <v>0</v>
      </c>
    </row>
    <row r="41" spans="1:12">
      <c r="A41" s="9">
        <v>232</v>
      </c>
      <c r="B41" s="10" t="s">
        <v>86</v>
      </c>
      <c r="C41" s="38" t="s">
        <v>16</v>
      </c>
      <c r="D41" s="28"/>
      <c r="E41" s="11"/>
      <c r="F41" s="26"/>
      <c r="G41" s="23"/>
      <c r="H41" s="23"/>
      <c r="I41" s="13"/>
      <c r="J41" s="12"/>
      <c r="K41" s="35">
        <f t="shared" si="0"/>
        <v>0</v>
      </c>
      <c r="L41" s="31">
        <f t="shared" si="1"/>
        <v>0</v>
      </c>
    </row>
    <row r="42" spans="1:12">
      <c r="A42" s="9">
        <v>235</v>
      </c>
      <c r="B42" s="10" t="s">
        <v>22</v>
      </c>
      <c r="C42" s="38" t="s">
        <v>16</v>
      </c>
      <c r="D42" s="28"/>
      <c r="E42" s="11"/>
      <c r="F42" s="26"/>
      <c r="G42" s="23"/>
      <c r="H42" s="23"/>
      <c r="I42" s="13"/>
      <c r="J42" s="12"/>
      <c r="K42" s="35">
        <f t="shared" si="0"/>
        <v>0</v>
      </c>
      <c r="L42" s="31">
        <f t="shared" si="1"/>
        <v>0</v>
      </c>
    </row>
    <row r="43" spans="1:12">
      <c r="A43" s="9">
        <v>238</v>
      </c>
      <c r="B43" s="10" t="s">
        <v>87</v>
      </c>
      <c r="C43" s="38" t="s">
        <v>16</v>
      </c>
      <c r="D43" s="28"/>
      <c r="E43" s="11"/>
      <c r="F43" s="26"/>
      <c r="G43" s="23"/>
      <c r="H43" s="23"/>
      <c r="I43" s="13"/>
      <c r="J43" s="12"/>
      <c r="K43" s="35">
        <f t="shared" si="0"/>
        <v>0</v>
      </c>
      <c r="L43" s="31">
        <f t="shared" si="1"/>
        <v>0</v>
      </c>
    </row>
    <row r="44" spans="1:12">
      <c r="A44" s="9">
        <v>239</v>
      </c>
      <c r="B44" s="10" t="s">
        <v>23</v>
      </c>
      <c r="C44" s="38" t="s">
        <v>16</v>
      </c>
      <c r="D44" s="28"/>
      <c r="E44" s="11"/>
      <c r="F44" s="26"/>
      <c r="G44" s="23"/>
      <c r="H44" s="23"/>
      <c r="I44" s="13"/>
      <c r="J44" s="12"/>
      <c r="K44" s="35">
        <f t="shared" si="0"/>
        <v>0</v>
      </c>
      <c r="L44" s="31">
        <f t="shared" si="1"/>
        <v>0</v>
      </c>
    </row>
    <row r="45" spans="1:12">
      <c r="A45" s="9">
        <v>241</v>
      </c>
      <c r="B45" s="10" t="s">
        <v>88</v>
      </c>
      <c r="C45" s="38" t="s">
        <v>16</v>
      </c>
      <c r="D45" s="28"/>
      <c r="E45" s="11"/>
      <c r="F45" s="26"/>
      <c r="G45" s="23"/>
      <c r="H45" s="23"/>
      <c r="I45" s="13"/>
      <c r="J45" s="12"/>
      <c r="K45" s="35">
        <f t="shared" si="0"/>
        <v>0</v>
      </c>
      <c r="L45" s="31">
        <f t="shared" si="1"/>
        <v>0</v>
      </c>
    </row>
    <row r="46" spans="1:12">
      <c r="A46" s="9">
        <v>242</v>
      </c>
      <c r="B46" s="10" t="s">
        <v>89</v>
      </c>
      <c r="C46" s="38" t="s">
        <v>16</v>
      </c>
      <c r="D46" s="28"/>
      <c r="E46" s="11"/>
      <c r="F46" s="26"/>
      <c r="G46" s="23"/>
      <c r="H46" s="23"/>
      <c r="I46" s="13"/>
      <c r="J46" s="12"/>
      <c r="K46" s="35">
        <f t="shared" si="0"/>
        <v>0</v>
      </c>
      <c r="L46" s="31">
        <f t="shared" si="1"/>
        <v>0</v>
      </c>
    </row>
    <row r="47" spans="1:12" ht="37.5">
      <c r="A47" s="9">
        <v>243</v>
      </c>
      <c r="B47" s="10" t="s">
        <v>90</v>
      </c>
      <c r="C47" s="38" t="s">
        <v>16</v>
      </c>
      <c r="D47" s="28"/>
      <c r="E47" s="11"/>
      <c r="F47" s="26"/>
      <c r="G47" s="23"/>
      <c r="H47" s="23"/>
      <c r="I47" s="13"/>
      <c r="J47" s="12"/>
      <c r="K47" s="35">
        <f t="shared" si="0"/>
        <v>0</v>
      </c>
      <c r="L47" s="31">
        <f t="shared" si="1"/>
        <v>0</v>
      </c>
    </row>
    <row r="48" spans="1:12">
      <c r="A48" s="9">
        <v>244</v>
      </c>
      <c r="B48" s="10" t="s">
        <v>91</v>
      </c>
      <c r="C48" s="38" t="s">
        <v>16</v>
      </c>
      <c r="D48" s="28"/>
      <c r="E48" s="11"/>
      <c r="F48" s="26"/>
      <c r="G48" s="23"/>
      <c r="H48" s="23"/>
      <c r="I48" s="13"/>
      <c r="J48" s="12"/>
      <c r="K48" s="35">
        <f t="shared" si="0"/>
        <v>0</v>
      </c>
      <c r="L48" s="31">
        <f t="shared" si="1"/>
        <v>0</v>
      </c>
    </row>
    <row r="49" spans="1:12">
      <c r="A49" s="9">
        <v>256</v>
      </c>
      <c r="B49" s="10" t="s">
        <v>24</v>
      </c>
      <c r="C49" s="38" t="s">
        <v>16</v>
      </c>
      <c r="D49" s="28"/>
      <c r="E49" s="11"/>
      <c r="F49" s="26"/>
      <c r="G49" s="23"/>
      <c r="H49" s="23"/>
      <c r="I49" s="13"/>
      <c r="J49" s="12"/>
      <c r="K49" s="35">
        <f t="shared" si="0"/>
        <v>0</v>
      </c>
      <c r="L49" s="31">
        <f t="shared" si="1"/>
        <v>0</v>
      </c>
    </row>
    <row r="50" spans="1:12">
      <c r="A50" s="9">
        <v>257</v>
      </c>
      <c r="B50" s="10" t="s">
        <v>25</v>
      </c>
      <c r="C50" s="38" t="s">
        <v>16</v>
      </c>
      <c r="D50" s="28"/>
      <c r="E50" s="11"/>
      <c r="F50" s="26"/>
      <c r="G50" s="23"/>
      <c r="H50" s="23"/>
      <c r="I50" s="13"/>
      <c r="J50" s="12"/>
      <c r="K50" s="35">
        <f t="shared" si="0"/>
        <v>0</v>
      </c>
      <c r="L50" s="31">
        <f t="shared" si="1"/>
        <v>0</v>
      </c>
    </row>
    <row r="51" spans="1:12">
      <c r="A51" s="9">
        <v>258</v>
      </c>
      <c r="B51" s="10" t="s">
        <v>92</v>
      </c>
      <c r="C51" s="38" t="s">
        <v>16</v>
      </c>
      <c r="D51" s="28"/>
      <c r="E51" s="11"/>
      <c r="F51" s="26"/>
      <c r="G51" s="23"/>
      <c r="H51" s="23"/>
      <c r="I51" s="13"/>
      <c r="J51" s="12"/>
      <c r="K51" s="35">
        <f t="shared" si="0"/>
        <v>0</v>
      </c>
      <c r="L51" s="31">
        <f t="shared" si="1"/>
        <v>0</v>
      </c>
    </row>
    <row r="52" spans="1:12">
      <c r="A52" s="9">
        <v>259</v>
      </c>
      <c r="B52" s="10" t="s">
        <v>93</v>
      </c>
      <c r="C52" s="38" t="s">
        <v>16</v>
      </c>
      <c r="D52" s="28"/>
      <c r="E52" s="11"/>
      <c r="F52" s="26"/>
      <c r="G52" s="23"/>
      <c r="H52" s="23"/>
      <c r="I52" s="13"/>
      <c r="J52" s="12"/>
      <c r="K52" s="35">
        <f t="shared" si="0"/>
        <v>0</v>
      </c>
      <c r="L52" s="31">
        <f t="shared" si="1"/>
        <v>0</v>
      </c>
    </row>
    <row r="53" spans="1:12">
      <c r="A53" s="9">
        <v>260</v>
      </c>
      <c r="B53" s="10" t="s">
        <v>26</v>
      </c>
      <c r="C53" s="38" t="s">
        <v>16</v>
      </c>
      <c r="D53" s="28"/>
      <c r="E53" s="11"/>
      <c r="F53" s="26"/>
      <c r="G53" s="23"/>
      <c r="H53" s="23"/>
      <c r="I53" s="13"/>
      <c r="J53" s="12"/>
      <c r="K53" s="35">
        <f t="shared" si="0"/>
        <v>0</v>
      </c>
      <c r="L53" s="31">
        <f t="shared" si="1"/>
        <v>0</v>
      </c>
    </row>
    <row r="54" spans="1:12">
      <c r="A54" s="9">
        <v>264</v>
      </c>
      <c r="B54" s="10" t="s">
        <v>94</v>
      </c>
      <c r="C54" s="38" t="s">
        <v>16</v>
      </c>
      <c r="D54" s="28"/>
      <c r="E54" s="11"/>
      <c r="F54" s="26"/>
      <c r="G54" s="23"/>
      <c r="H54" s="23"/>
      <c r="I54" s="13"/>
      <c r="J54" s="12"/>
      <c r="K54" s="35">
        <f t="shared" si="0"/>
        <v>0</v>
      </c>
      <c r="L54" s="31">
        <f t="shared" si="1"/>
        <v>0</v>
      </c>
    </row>
    <row r="55" spans="1:12">
      <c r="A55" s="9">
        <v>267</v>
      </c>
      <c r="B55" s="10" t="s">
        <v>95</v>
      </c>
      <c r="C55" s="38" t="s">
        <v>16</v>
      </c>
      <c r="D55" s="28"/>
      <c r="E55" s="11"/>
      <c r="F55" s="26"/>
      <c r="G55" s="23"/>
      <c r="H55" s="23"/>
      <c r="I55" s="13"/>
      <c r="J55" s="12"/>
      <c r="K55" s="35">
        <f t="shared" si="0"/>
        <v>0</v>
      </c>
      <c r="L55" s="31">
        <f t="shared" si="1"/>
        <v>0</v>
      </c>
    </row>
    <row r="56" spans="1:12">
      <c r="A56" s="9">
        <v>273</v>
      </c>
      <c r="B56" s="10" t="s">
        <v>96</v>
      </c>
      <c r="C56" s="38" t="s">
        <v>16</v>
      </c>
      <c r="D56" s="28"/>
      <c r="E56" s="11"/>
      <c r="F56" s="26"/>
      <c r="G56" s="23"/>
      <c r="H56" s="23"/>
      <c r="I56" s="13"/>
      <c r="J56" s="12"/>
      <c r="K56" s="35">
        <f t="shared" si="0"/>
        <v>0</v>
      </c>
      <c r="L56" s="31">
        <f t="shared" si="1"/>
        <v>0</v>
      </c>
    </row>
    <row r="57" spans="1:12">
      <c r="A57" s="9">
        <v>274</v>
      </c>
      <c r="B57" s="10" t="s">
        <v>97</v>
      </c>
      <c r="C57" s="38" t="s">
        <v>16</v>
      </c>
      <c r="D57" s="28"/>
      <c r="E57" s="11"/>
      <c r="F57" s="26"/>
      <c r="G57" s="23"/>
      <c r="H57" s="23"/>
      <c r="I57" s="13"/>
      <c r="J57" s="12"/>
      <c r="K57" s="35">
        <f t="shared" si="0"/>
        <v>0</v>
      </c>
      <c r="L57" s="31">
        <f t="shared" si="1"/>
        <v>0</v>
      </c>
    </row>
    <row r="58" spans="1:12">
      <c r="A58" s="9">
        <v>279</v>
      </c>
      <c r="B58" s="10" t="s">
        <v>98</v>
      </c>
      <c r="C58" s="38" t="s">
        <v>16</v>
      </c>
      <c r="D58" s="28"/>
      <c r="E58" s="11"/>
      <c r="F58" s="26"/>
      <c r="G58" s="23"/>
      <c r="H58" s="23"/>
      <c r="I58" s="13"/>
      <c r="J58" s="12"/>
      <c r="K58" s="35">
        <f t="shared" si="0"/>
        <v>0</v>
      </c>
      <c r="L58" s="31">
        <f t="shared" si="1"/>
        <v>0</v>
      </c>
    </row>
    <row r="59" spans="1:12">
      <c r="A59" s="9">
        <v>280</v>
      </c>
      <c r="B59" s="10" t="s">
        <v>99</v>
      </c>
      <c r="C59" s="38" t="s">
        <v>16</v>
      </c>
      <c r="D59" s="28"/>
      <c r="E59" s="11"/>
      <c r="F59" s="26"/>
      <c r="G59" s="23"/>
      <c r="H59" s="23"/>
      <c r="I59" s="13"/>
      <c r="J59" s="12"/>
      <c r="K59" s="35">
        <f t="shared" si="0"/>
        <v>0</v>
      </c>
      <c r="L59" s="31">
        <f t="shared" si="1"/>
        <v>0</v>
      </c>
    </row>
    <row r="60" spans="1:12">
      <c r="A60" s="9">
        <v>281</v>
      </c>
      <c r="B60" s="10" t="s">
        <v>100</v>
      </c>
      <c r="C60" s="38" t="s">
        <v>16</v>
      </c>
      <c r="D60" s="28"/>
      <c r="E60" s="11"/>
      <c r="F60" s="26"/>
      <c r="G60" s="23"/>
      <c r="H60" s="23"/>
      <c r="I60" s="13"/>
      <c r="J60" s="12"/>
      <c r="K60" s="35">
        <f t="shared" si="0"/>
        <v>0</v>
      </c>
      <c r="L60" s="31">
        <f t="shared" si="1"/>
        <v>0</v>
      </c>
    </row>
    <row r="61" spans="1:12">
      <c r="A61" s="9">
        <v>282</v>
      </c>
      <c r="B61" s="10" t="s">
        <v>101</v>
      </c>
      <c r="C61" s="38" t="s">
        <v>16</v>
      </c>
      <c r="D61" s="28"/>
      <c r="E61" s="11"/>
      <c r="F61" s="26"/>
      <c r="G61" s="23"/>
      <c r="H61" s="23"/>
      <c r="I61" s="13"/>
      <c r="J61" s="12"/>
      <c r="K61" s="35">
        <f t="shared" si="0"/>
        <v>0</v>
      </c>
      <c r="L61" s="31">
        <f t="shared" si="1"/>
        <v>0</v>
      </c>
    </row>
    <row r="62" spans="1:12">
      <c r="A62" s="9">
        <v>283</v>
      </c>
      <c r="B62" s="10" t="s">
        <v>27</v>
      </c>
      <c r="C62" s="38" t="s">
        <v>16</v>
      </c>
      <c r="D62" s="28"/>
      <c r="E62" s="11"/>
      <c r="F62" s="26"/>
      <c r="G62" s="23"/>
      <c r="H62" s="23"/>
      <c r="I62" s="13"/>
      <c r="J62" s="12"/>
      <c r="K62" s="35">
        <f t="shared" si="0"/>
        <v>0</v>
      </c>
      <c r="L62" s="31">
        <f t="shared" si="1"/>
        <v>0</v>
      </c>
    </row>
    <row r="63" spans="1:12">
      <c r="A63" s="9">
        <v>284</v>
      </c>
      <c r="B63" s="10" t="s">
        <v>102</v>
      </c>
      <c r="C63" s="38" t="s">
        <v>16</v>
      </c>
      <c r="D63" s="28"/>
      <c r="E63" s="11"/>
      <c r="F63" s="26"/>
      <c r="G63" s="23"/>
      <c r="H63" s="23"/>
      <c r="I63" s="13"/>
      <c r="J63" s="12"/>
      <c r="K63" s="35">
        <f t="shared" si="0"/>
        <v>0</v>
      </c>
      <c r="L63" s="31">
        <f t="shared" si="1"/>
        <v>0</v>
      </c>
    </row>
    <row r="64" spans="1:12">
      <c r="A64" s="9">
        <v>285</v>
      </c>
      <c r="B64" s="10" t="s">
        <v>28</v>
      </c>
      <c r="C64" s="38" t="s">
        <v>16</v>
      </c>
      <c r="D64" s="28"/>
      <c r="E64" s="11"/>
      <c r="F64" s="26"/>
      <c r="G64" s="23"/>
      <c r="H64" s="23"/>
      <c r="I64" s="13"/>
      <c r="J64" s="12"/>
      <c r="K64" s="35">
        <f t="shared" si="0"/>
        <v>0</v>
      </c>
      <c r="L64" s="31">
        <f t="shared" si="1"/>
        <v>0</v>
      </c>
    </row>
    <row r="65" spans="1:12">
      <c r="A65" s="9">
        <v>292</v>
      </c>
      <c r="B65" s="10" t="s">
        <v>14</v>
      </c>
      <c r="C65" s="38" t="s">
        <v>15</v>
      </c>
      <c r="D65" s="28"/>
      <c r="E65" s="11"/>
      <c r="F65" s="26"/>
      <c r="G65" s="23"/>
      <c r="H65" s="23"/>
      <c r="I65" s="13"/>
      <c r="J65" s="12"/>
      <c r="K65" s="35">
        <f t="shared" si="0"/>
        <v>0</v>
      </c>
      <c r="L65" s="31">
        <f t="shared" si="1"/>
        <v>0</v>
      </c>
    </row>
    <row r="66" spans="1:12">
      <c r="A66" s="9">
        <v>448</v>
      </c>
      <c r="B66" s="10" t="s">
        <v>31</v>
      </c>
      <c r="C66" s="38" t="s">
        <v>32</v>
      </c>
      <c r="D66" s="28"/>
      <c r="E66" s="11"/>
      <c r="F66" s="26"/>
      <c r="G66" s="23"/>
      <c r="H66" s="23"/>
      <c r="I66" s="13"/>
      <c r="J66" s="12"/>
      <c r="K66" s="35">
        <f t="shared" si="0"/>
        <v>0</v>
      </c>
      <c r="L66" s="31">
        <f t="shared" si="1"/>
        <v>0</v>
      </c>
    </row>
    <row r="67" spans="1:12">
      <c r="A67" s="9">
        <v>451</v>
      </c>
      <c r="B67" s="10" t="s">
        <v>33</v>
      </c>
      <c r="C67" s="38" t="s">
        <v>32</v>
      </c>
      <c r="D67" s="28"/>
      <c r="E67" s="11"/>
      <c r="F67" s="26"/>
      <c r="G67" s="23"/>
      <c r="H67" s="23"/>
      <c r="I67" s="13"/>
      <c r="J67" s="12"/>
      <c r="K67" s="35">
        <f t="shared" si="0"/>
        <v>0</v>
      </c>
      <c r="L67" s="31">
        <f t="shared" si="1"/>
        <v>0</v>
      </c>
    </row>
    <row r="68" spans="1:12">
      <c r="A68" s="9">
        <v>455</v>
      </c>
      <c r="B68" s="10" t="s">
        <v>103</v>
      </c>
      <c r="C68" s="38" t="s">
        <v>32</v>
      </c>
      <c r="D68" s="28"/>
      <c r="E68" s="11"/>
      <c r="F68" s="26"/>
      <c r="G68" s="23"/>
      <c r="H68" s="23"/>
      <c r="I68" s="13"/>
      <c r="J68" s="12"/>
      <c r="K68" s="35">
        <f t="shared" si="0"/>
        <v>0</v>
      </c>
      <c r="L68" s="31">
        <f t="shared" si="1"/>
        <v>0</v>
      </c>
    </row>
    <row r="69" spans="1:12">
      <c r="A69" s="9">
        <v>463</v>
      </c>
      <c r="B69" s="10" t="s">
        <v>34</v>
      </c>
      <c r="C69" s="38" t="s">
        <v>32</v>
      </c>
      <c r="D69" s="28"/>
      <c r="E69" s="11"/>
      <c r="F69" s="26"/>
      <c r="G69" s="23"/>
      <c r="H69" s="23"/>
      <c r="I69" s="13"/>
      <c r="J69" s="12"/>
      <c r="K69" s="35">
        <f t="shared" ref="K69:K120" si="2">SUM(H69:J69)</f>
        <v>0</v>
      </c>
      <c r="L69" s="31">
        <f t="shared" ref="L69:L100" si="3">SUM(H69:I69)</f>
        <v>0</v>
      </c>
    </row>
    <row r="70" spans="1:12">
      <c r="A70" s="9">
        <v>470</v>
      </c>
      <c r="B70" s="10" t="s">
        <v>35</v>
      </c>
      <c r="C70" s="38" t="s">
        <v>32</v>
      </c>
      <c r="D70" s="28"/>
      <c r="E70" s="11"/>
      <c r="F70" s="26"/>
      <c r="G70" s="23"/>
      <c r="H70" s="23"/>
      <c r="I70" s="13"/>
      <c r="J70" s="12"/>
      <c r="K70" s="35">
        <f t="shared" si="2"/>
        <v>0</v>
      </c>
      <c r="L70" s="31">
        <f t="shared" si="3"/>
        <v>0</v>
      </c>
    </row>
    <row r="71" spans="1:12">
      <c r="A71" s="9">
        <v>764</v>
      </c>
      <c r="B71" s="10" t="s">
        <v>47</v>
      </c>
      <c r="C71" s="38" t="s">
        <v>41</v>
      </c>
      <c r="D71" s="28"/>
      <c r="E71" s="11"/>
      <c r="F71" s="26"/>
      <c r="G71" s="23"/>
      <c r="H71" s="23"/>
      <c r="I71" s="13"/>
      <c r="J71" s="12"/>
      <c r="K71" s="35">
        <f t="shared" si="2"/>
        <v>0</v>
      </c>
      <c r="L71" s="31">
        <f t="shared" si="3"/>
        <v>0</v>
      </c>
    </row>
    <row r="72" spans="1:12">
      <c r="A72" s="9">
        <v>765</v>
      </c>
      <c r="B72" s="10" t="s">
        <v>104</v>
      </c>
      <c r="C72" s="38" t="s">
        <v>41</v>
      </c>
      <c r="D72" s="28"/>
      <c r="E72" s="11"/>
      <c r="F72" s="26"/>
      <c r="G72" s="23"/>
      <c r="H72" s="23"/>
      <c r="I72" s="13"/>
      <c r="J72" s="12"/>
      <c r="K72" s="35">
        <f t="shared" si="2"/>
        <v>0</v>
      </c>
      <c r="L72" s="31">
        <f t="shared" si="3"/>
        <v>0</v>
      </c>
    </row>
    <row r="73" spans="1:12">
      <c r="A73" s="9">
        <v>768</v>
      </c>
      <c r="B73" s="10" t="s">
        <v>105</v>
      </c>
      <c r="C73" s="38" t="s">
        <v>41</v>
      </c>
      <c r="D73" s="28"/>
      <c r="E73" s="11"/>
      <c r="F73" s="26"/>
      <c r="G73" s="23"/>
      <c r="H73" s="23"/>
      <c r="I73" s="13"/>
      <c r="J73" s="12"/>
      <c r="K73" s="35">
        <f t="shared" si="2"/>
        <v>0</v>
      </c>
      <c r="L73" s="31">
        <f t="shared" si="3"/>
        <v>0</v>
      </c>
    </row>
    <row r="74" spans="1:12">
      <c r="A74" s="9">
        <v>772</v>
      </c>
      <c r="B74" s="10" t="s">
        <v>106</v>
      </c>
      <c r="C74" s="38" t="s">
        <v>41</v>
      </c>
      <c r="D74" s="28"/>
      <c r="E74" s="11"/>
      <c r="F74" s="26"/>
      <c r="G74" s="23"/>
      <c r="H74" s="23"/>
      <c r="I74" s="13"/>
      <c r="J74" s="12"/>
      <c r="K74" s="35">
        <f t="shared" si="2"/>
        <v>0</v>
      </c>
      <c r="L74" s="31">
        <f t="shared" si="3"/>
        <v>0</v>
      </c>
    </row>
    <row r="75" spans="1:12">
      <c r="A75" s="9">
        <v>774</v>
      </c>
      <c r="B75" s="10" t="s">
        <v>48</v>
      </c>
      <c r="C75" s="38" t="s">
        <v>41</v>
      </c>
      <c r="D75" s="28"/>
      <c r="E75" s="11"/>
      <c r="F75" s="26"/>
      <c r="G75" s="23"/>
      <c r="H75" s="23"/>
      <c r="I75" s="13"/>
      <c r="J75" s="12"/>
      <c r="K75" s="35">
        <f t="shared" si="2"/>
        <v>0</v>
      </c>
      <c r="L75" s="31">
        <f t="shared" si="3"/>
        <v>0</v>
      </c>
    </row>
    <row r="76" spans="1:12">
      <c r="A76" s="9">
        <v>775</v>
      </c>
      <c r="B76" s="10" t="s">
        <v>107</v>
      </c>
      <c r="C76" s="38" t="s">
        <v>41</v>
      </c>
      <c r="D76" s="28"/>
      <c r="E76" s="11"/>
      <c r="F76" s="26"/>
      <c r="G76" s="23"/>
      <c r="H76" s="23"/>
      <c r="I76" s="13"/>
      <c r="J76" s="12"/>
      <c r="K76" s="35">
        <f t="shared" si="2"/>
        <v>0</v>
      </c>
      <c r="L76" s="31">
        <f t="shared" si="3"/>
        <v>0</v>
      </c>
    </row>
    <row r="77" spans="1:12">
      <c r="A77" s="9">
        <v>777</v>
      </c>
      <c r="B77" s="10" t="s">
        <v>42</v>
      </c>
      <c r="C77" s="38" t="s">
        <v>41</v>
      </c>
      <c r="D77" s="28"/>
      <c r="E77" s="11"/>
      <c r="F77" s="26"/>
      <c r="G77" s="23"/>
      <c r="H77" s="23"/>
      <c r="I77" s="13"/>
      <c r="J77" s="12"/>
      <c r="K77" s="35">
        <f t="shared" si="2"/>
        <v>0</v>
      </c>
      <c r="L77" s="31">
        <f t="shared" si="3"/>
        <v>0</v>
      </c>
    </row>
    <row r="78" spans="1:12">
      <c r="A78" s="9">
        <v>939</v>
      </c>
      <c r="B78" s="10" t="s">
        <v>108</v>
      </c>
      <c r="C78" s="38" t="s">
        <v>45</v>
      </c>
      <c r="D78" s="28"/>
      <c r="E78" s="11"/>
      <c r="F78" s="26"/>
      <c r="G78" s="23"/>
      <c r="H78" s="23"/>
      <c r="I78" s="13"/>
      <c r="J78" s="12"/>
      <c r="K78" s="35">
        <f t="shared" si="2"/>
        <v>0</v>
      </c>
      <c r="L78" s="31">
        <f t="shared" si="3"/>
        <v>0</v>
      </c>
    </row>
    <row r="79" spans="1:12">
      <c r="A79" s="9">
        <v>981</v>
      </c>
      <c r="B79" s="10" t="s">
        <v>2</v>
      </c>
      <c r="C79" s="38" t="s">
        <v>3</v>
      </c>
      <c r="D79" s="28"/>
      <c r="E79" s="11"/>
      <c r="F79" s="26"/>
      <c r="G79" s="23"/>
      <c r="H79" s="23"/>
      <c r="I79" s="13"/>
      <c r="J79" s="12"/>
      <c r="K79" s="35">
        <f t="shared" si="2"/>
        <v>0</v>
      </c>
      <c r="L79" s="31">
        <f t="shared" si="3"/>
        <v>0</v>
      </c>
    </row>
    <row r="80" spans="1:12">
      <c r="A80" s="9">
        <v>982</v>
      </c>
      <c r="B80" s="10" t="s">
        <v>109</v>
      </c>
      <c r="C80" s="38" t="s">
        <v>3</v>
      </c>
      <c r="D80" s="28"/>
      <c r="E80" s="11"/>
      <c r="F80" s="26"/>
      <c r="G80" s="23"/>
      <c r="H80" s="23"/>
      <c r="I80" s="13"/>
      <c r="J80" s="12"/>
      <c r="K80" s="35">
        <f t="shared" si="2"/>
        <v>0</v>
      </c>
      <c r="L80" s="31">
        <f t="shared" si="3"/>
        <v>0</v>
      </c>
    </row>
    <row r="81" spans="1:12">
      <c r="A81" s="9">
        <v>983</v>
      </c>
      <c r="B81" s="10" t="s">
        <v>110</v>
      </c>
      <c r="C81" s="38" t="s">
        <v>3</v>
      </c>
      <c r="D81" s="28"/>
      <c r="E81" s="11"/>
      <c r="F81" s="26"/>
      <c r="G81" s="23"/>
      <c r="H81" s="23"/>
      <c r="I81" s="13"/>
      <c r="J81" s="12"/>
      <c r="K81" s="35">
        <f t="shared" si="2"/>
        <v>0</v>
      </c>
      <c r="L81" s="31">
        <f t="shared" si="3"/>
        <v>0</v>
      </c>
    </row>
    <row r="82" spans="1:12">
      <c r="A82" s="9">
        <v>985</v>
      </c>
      <c r="B82" s="10" t="s">
        <v>4</v>
      </c>
      <c r="C82" s="38" t="s">
        <v>3</v>
      </c>
      <c r="D82" s="28"/>
      <c r="E82" s="11"/>
      <c r="F82" s="26"/>
      <c r="G82" s="23"/>
      <c r="H82" s="23"/>
      <c r="I82" s="13"/>
      <c r="J82" s="12"/>
      <c r="K82" s="35">
        <f t="shared" si="2"/>
        <v>0</v>
      </c>
      <c r="L82" s="31">
        <f t="shared" si="3"/>
        <v>0</v>
      </c>
    </row>
    <row r="83" spans="1:12">
      <c r="A83" s="9">
        <v>986</v>
      </c>
      <c r="B83" s="10" t="s">
        <v>49</v>
      </c>
      <c r="C83" s="38" t="s">
        <v>3</v>
      </c>
      <c r="D83" s="28"/>
      <c r="E83" s="11"/>
      <c r="F83" s="26"/>
      <c r="G83" s="23"/>
      <c r="H83" s="23"/>
      <c r="I83" s="13"/>
      <c r="J83" s="12"/>
      <c r="K83" s="35">
        <f t="shared" si="2"/>
        <v>0</v>
      </c>
      <c r="L83" s="31">
        <f t="shared" si="3"/>
        <v>0</v>
      </c>
    </row>
    <row r="84" spans="1:12">
      <c r="A84" s="9">
        <v>987</v>
      </c>
      <c r="B84" s="10" t="s">
        <v>111</v>
      </c>
      <c r="C84" s="38" t="s">
        <v>3</v>
      </c>
      <c r="D84" s="28"/>
      <c r="E84" s="11"/>
      <c r="F84" s="26"/>
      <c r="G84" s="23"/>
      <c r="H84" s="23"/>
      <c r="I84" s="13"/>
      <c r="J84" s="12"/>
      <c r="K84" s="35">
        <f t="shared" si="2"/>
        <v>0</v>
      </c>
      <c r="L84" s="31">
        <f t="shared" si="3"/>
        <v>0</v>
      </c>
    </row>
    <row r="85" spans="1:12">
      <c r="A85" s="9">
        <v>988</v>
      </c>
      <c r="B85" s="10" t="s">
        <v>5</v>
      </c>
      <c r="C85" s="38" t="s">
        <v>3</v>
      </c>
      <c r="D85" s="28"/>
      <c r="E85" s="11"/>
      <c r="F85" s="26"/>
      <c r="G85" s="23"/>
      <c r="H85" s="23"/>
      <c r="I85" s="13"/>
      <c r="J85" s="12"/>
      <c r="K85" s="35">
        <f t="shared" si="2"/>
        <v>0</v>
      </c>
      <c r="L85" s="31">
        <f t="shared" si="3"/>
        <v>0</v>
      </c>
    </row>
    <row r="86" spans="1:12">
      <c r="A86" s="9">
        <v>989</v>
      </c>
      <c r="B86" s="10" t="s">
        <v>112</v>
      </c>
      <c r="C86" s="38" t="s">
        <v>3</v>
      </c>
      <c r="D86" s="28"/>
      <c r="E86" s="11"/>
      <c r="F86" s="26"/>
      <c r="G86" s="23"/>
      <c r="H86" s="23"/>
      <c r="I86" s="13"/>
      <c r="J86" s="12"/>
      <c r="K86" s="35">
        <f t="shared" si="2"/>
        <v>0</v>
      </c>
      <c r="L86" s="31">
        <f t="shared" si="3"/>
        <v>0</v>
      </c>
    </row>
    <row r="87" spans="1:12">
      <c r="A87" s="9">
        <v>990</v>
      </c>
      <c r="B87" s="10" t="s">
        <v>6</v>
      </c>
      <c r="C87" s="38" t="s">
        <v>3</v>
      </c>
      <c r="D87" s="28"/>
      <c r="E87" s="11"/>
      <c r="F87" s="26"/>
      <c r="G87" s="23"/>
      <c r="H87" s="23"/>
      <c r="I87" s="13"/>
      <c r="J87" s="12"/>
      <c r="K87" s="35">
        <f t="shared" si="2"/>
        <v>0</v>
      </c>
      <c r="L87" s="31">
        <f t="shared" si="3"/>
        <v>0</v>
      </c>
    </row>
    <row r="88" spans="1:12">
      <c r="A88" s="7">
        <v>991</v>
      </c>
      <c r="B88" s="10" t="s">
        <v>113</v>
      </c>
      <c r="C88" s="38" t="s">
        <v>3</v>
      </c>
      <c r="D88" s="28"/>
      <c r="E88" s="11"/>
      <c r="F88" s="26"/>
      <c r="G88" s="23"/>
      <c r="H88" s="23"/>
      <c r="I88" s="13"/>
      <c r="J88" s="12"/>
      <c r="K88" s="35">
        <f t="shared" si="2"/>
        <v>0</v>
      </c>
      <c r="L88" s="31">
        <f t="shared" si="3"/>
        <v>0</v>
      </c>
    </row>
    <row r="89" spans="1:12">
      <c r="A89" s="14">
        <v>992</v>
      </c>
      <c r="B89" s="10" t="s">
        <v>114</v>
      </c>
      <c r="C89" s="38" t="s">
        <v>3</v>
      </c>
      <c r="D89" s="28"/>
      <c r="E89" s="11"/>
      <c r="F89" s="26"/>
      <c r="G89" s="23"/>
      <c r="H89" s="23"/>
      <c r="I89" s="13"/>
      <c r="J89" s="12"/>
      <c r="K89" s="35">
        <f t="shared" si="2"/>
        <v>0</v>
      </c>
      <c r="L89" s="31">
        <f t="shared" si="3"/>
        <v>0</v>
      </c>
    </row>
    <row r="90" spans="1:12">
      <c r="A90" s="7">
        <v>1004</v>
      </c>
      <c r="B90" s="10" t="s">
        <v>115</v>
      </c>
      <c r="C90" s="38" t="s">
        <v>3</v>
      </c>
      <c r="D90" s="28"/>
      <c r="E90" s="11"/>
      <c r="F90" s="26"/>
      <c r="G90" s="23"/>
      <c r="H90" s="23"/>
      <c r="I90" s="13"/>
      <c r="J90" s="12"/>
      <c r="K90" s="35">
        <f t="shared" si="2"/>
        <v>0</v>
      </c>
      <c r="L90" s="31">
        <f t="shared" si="3"/>
        <v>0</v>
      </c>
    </row>
    <row r="91" spans="1:12" ht="25">
      <c r="A91" s="7">
        <v>1006</v>
      </c>
      <c r="B91" s="10" t="s">
        <v>54</v>
      </c>
      <c r="C91" s="38" t="s">
        <v>3</v>
      </c>
      <c r="D91" s="28"/>
      <c r="E91" s="11"/>
      <c r="F91" s="26"/>
      <c r="G91" s="23"/>
      <c r="H91" s="23"/>
      <c r="I91" s="13"/>
      <c r="J91" s="12"/>
      <c r="K91" s="35">
        <f t="shared" si="2"/>
        <v>0</v>
      </c>
      <c r="L91" s="31">
        <f t="shared" si="3"/>
        <v>0</v>
      </c>
    </row>
    <row r="92" spans="1:12">
      <c r="A92" s="7">
        <v>1007</v>
      </c>
      <c r="B92" s="10" t="s">
        <v>7</v>
      </c>
      <c r="C92" s="38" t="s">
        <v>3</v>
      </c>
      <c r="D92" s="28"/>
      <c r="E92" s="11"/>
      <c r="F92" s="26"/>
      <c r="G92" s="23"/>
      <c r="H92" s="23"/>
      <c r="I92" s="13"/>
      <c r="J92" s="12"/>
      <c r="K92" s="35">
        <f t="shared" si="2"/>
        <v>0</v>
      </c>
      <c r="L92" s="31">
        <f t="shared" si="3"/>
        <v>0</v>
      </c>
    </row>
    <row r="93" spans="1:12">
      <c r="A93" s="14">
        <v>1009</v>
      </c>
      <c r="B93" s="10" t="s">
        <v>116</v>
      </c>
      <c r="C93" s="38" t="s">
        <v>3</v>
      </c>
      <c r="D93" s="28"/>
      <c r="E93" s="11"/>
      <c r="F93" s="26"/>
      <c r="G93" s="23"/>
      <c r="H93" s="23"/>
      <c r="I93" s="13"/>
      <c r="J93" s="12"/>
      <c r="K93" s="35">
        <f t="shared" si="2"/>
        <v>0</v>
      </c>
      <c r="L93" s="31">
        <f t="shared" si="3"/>
        <v>0</v>
      </c>
    </row>
    <row r="94" spans="1:12">
      <c r="A94" s="7">
        <v>1021</v>
      </c>
      <c r="B94" s="10" t="s">
        <v>37</v>
      </c>
      <c r="C94" s="38" t="s">
        <v>38</v>
      </c>
      <c r="D94" s="28"/>
      <c r="E94" s="11"/>
      <c r="F94" s="26"/>
      <c r="G94" s="23"/>
      <c r="H94" s="23"/>
      <c r="I94" s="13"/>
      <c r="J94" s="12"/>
      <c r="K94" s="35">
        <f t="shared" si="2"/>
        <v>0</v>
      </c>
      <c r="L94" s="31">
        <f t="shared" si="3"/>
        <v>0</v>
      </c>
    </row>
    <row r="95" spans="1:12">
      <c r="A95" s="7">
        <v>1033</v>
      </c>
      <c r="B95" s="10" t="s">
        <v>39</v>
      </c>
      <c r="C95" s="38" t="s">
        <v>38</v>
      </c>
      <c r="D95" s="28"/>
      <c r="E95" s="11"/>
      <c r="F95" s="26"/>
      <c r="G95" s="23"/>
      <c r="H95" s="23"/>
      <c r="I95" s="13"/>
      <c r="J95" s="12"/>
      <c r="K95" s="35">
        <f t="shared" si="2"/>
        <v>0</v>
      </c>
      <c r="L95" s="31">
        <f t="shared" si="3"/>
        <v>0</v>
      </c>
    </row>
    <row r="96" spans="1:12">
      <c r="A96" s="14">
        <v>1034</v>
      </c>
      <c r="B96" s="10" t="s">
        <v>40</v>
      </c>
      <c r="C96" s="38" t="s">
        <v>38</v>
      </c>
      <c r="D96" s="28"/>
      <c r="E96" s="11"/>
      <c r="F96" s="26"/>
      <c r="G96" s="23"/>
      <c r="H96" s="23"/>
      <c r="I96" s="13"/>
      <c r="J96" s="12"/>
      <c r="K96" s="35">
        <f t="shared" si="2"/>
        <v>0</v>
      </c>
      <c r="L96" s="31">
        <f t="shared" si="3"/>
        <v>0</v>
      </c>
    </row>
    <row r="97" spans="1:12">
      <c r="A97" s="7">
        <v>1487</v>
      </c>
      <c r="B97" s="10" t="s">
        <v>117</v>
      </c>
      <c r="C97" s="38" t="s">
        <v>44</v>
      </c>
      <c r="D97" s="28"/>
      <c r="E97" s="11"/>
      <c r="F97" s="26"/>
      <c r="G97" s="23"/>
      <c r="H97" s="23"/>
      <c r="I97" s="13"/>
      <c r="J97" s="12"/>
      <c r="K97" s="35">
        <f t="shared" si="2"/>
        <v>0</v>
      </c>
      <c r="L97" s="31">
        <f t="shared" si="3"/>
        <v>0</v>
      </c>
    </row>
    <row r="98" spans="1:12">
      <c r="A98" s="7">
        <v>1495</v>
      </c>
      <c r="B98" s="10" t="s">
        <v>43</v>
      </c>
      <c r="C98" s="38" t="s">
        <v>41</v>
      </c>
      <c r="D98" s="28"/>
      <c r="E98" s="11"/>
      <c r="F98" s="26"/>
      <c r="G98" s="23"/>
      <c r="H98" s="23"/>
      <c r="I98" s="13"/>
      <c r="J98" s="12"/>
      <c r="K98" s="35">
        <f t="shared" si="2"/>
        <v>0</v>
      </c>
      <c r="L98" s="31">
        <f t="shared" si="3"/>
        <v>0</v>
      </c>
    </row>
    <row r="99" spans="1:12">
      <c r="A99" s="14">
        <v>1506</v>
      </c>
      <c r="B99" s="10" t="s">
        <v>8</v>
      </c>
      <c r="C99" s="38" t="s">
        <v>3</v>
      </c>
      <c r="D99" s="28"/>
      <c r="E99" s="11"/>
      <c r="F99" s="26"/>
      <c r="G99" s="23"/>
      <c r="H99" s="23"/>
      <c r="I99" s="13"/>
      <c r="J99" s="12"/>
      <c r="K99" s="35">
        <f t="shared" si="2"/>
        <v>0</v>
      </c>
      <c r="L99" s="31">
        <f t="shared" si="3"/>
        <v>0</v>
      </c>
    </row>
    <row r="100" spans="1:12">
      <c r="A100" s="7">
        <v>1518</v>
      </c>
      <c r="B100" s="10" t="s">
        <v>29</v>
      </c>
      <c r="C100" s="38" t="s">
        <v>16</v>
      </c>
      <c r="D100" s="28"/>
      <c r="E100" s="11"/>
      <c r="F100" s="26"/>
      <c r="G100" s="23"/>
      <c r="H100" s="23"/>
      <c r="I100" s="13"/>
      <c r="J100" s="12"/>
      <c r="K100" s="35">
        <f t="shared" si="2"/>
        <v>0</v>
      </c>
      <c r="L100" s="31">
        <f t="shared" si="3"/>
        <v>0</v>
      </c>
    </row>
    <row r="101" spans="1:12">
      <c r="A101" s="9">
        <v>1573</v>
      </c>
      <c r="B101" s="10" t="s">
        <v>9</v>
      </c>
      <c r="C101" s="38" t="s">
        <v>3</v>
      </c>
      <c r="D101" s="28"/>
      <c r="E101" s="11"/>
      <c r="F101" s="26"/>
      <c r="G101" s="23"/>
      <c r="H101" s="23"/>
      <c r="I101" s="13"/>
      <c r="J101" s="12"/>
      <c r="K101" s="35">
        <f t="shared" si="2"/>
        <v>0</v>
      </c>
      <c r="L101" s="31">
        <f t="shared" ref="L101:L120" si="4">SUM(H101:I101)</f>
        <v>0</v>
      </c>
    </row>
    <row r="102" spans="1:12">
      <c r="A102" s="9">
        <v>1606</v>
      </c>
      <c r="B102" s="10" t="s">
        <v>118</v>
      </c>
      <c r="C102" s="38" t="s">
        <v>16</v>
      </c>
      <c r="D102" s="28"/>
      <c r="E102" s="11"/>
      <c r="F102" s="26"/>
      <c r="G102" s="23"/>
      <c r="H102" s="23"/>
      <c r="I102" s="13"/>
      <c r="J102" s="12"/>
      <c r="K102" s="35">
        <f t="shared" si="2"/>
        <v>0</v>
      </c>
      <c r="L102" s="31">
        <f t="shared" si="4"/>
        <v>0</v>
      </c>
    </row>
    <row r="103" spans="1:12">
      <c r="A103" s="9">
        <v>1626</v>
      </c>
      <c r="B103" s="10" t="s">
        <v>119</v>
      </c>
      <c r="C103" s="38" t="s">
        <v>16</v>
      </c>
      <c r="D103" s="28"/>
      <c r="E103" s="11"/>
      <c r="F103" s="26"/>
      <c r="G103" s="23"/>
      <c r="H103" s="23"/>
      <c r="I103" s="13"/>
      <c r="J103" s="12"/>
      <c r="K103" s="35">
        <f t="shared" si="2"/>
        <v>0</v>
      </c>
      <c r="L103" s="31">
        <f t="shared" si="4"/>
        <v>0</v>
      </c>
    </row>
    <row r="104" spans="1:12">
      <c r="A104" s="9">
        <v>1628</v>
      </c>
      <c r="B104" s="10" t="s">
        <v>120</v>
      </c>
      <c r="C104" s="38" t="s">
        <v>16</v>
      </c>
      <c r="D104" s="28"/>
      <c r="E104" s="11"/>
      <c r="F104" s="26"/>
      <c r="G104" s="23"/>
      <c r="H104" s="23"/>
      <c r="I104" s="13"/>
      <c r="J104" s="12"/>
      <c r="K104" s="35">
        <f t="shared" si="2"/>
        <v>0</v>
      </c>
      <c r="L104" s="31">
        <f t="shared" si="4"/>
        <v>0</v>
      </c>
    </row>
    <row r="105" spans="1:12">
      <c r="A105" s="9">
        <v>1633</v>
      </c>
      <c r="B105" s="10" t="s">
        <v>50</v>
      </c>
      <c r="C105" s="38" t="s">
        <v>16</v>
      </c>
      <c r="D105" s="28"/>
      <c r="E105" s="11"/>
      <c r="F105" s="26"/>
      <c r="G105" s="23"/>
      <c r="H105" s="23"/>
      <c r="I105" s="13"/>
      <c r="J105" s="12"/>
      <c r="K105" s="35">
        <f t="shared" si="2"/>
        <v>0</v>
      </c>
      <c r="L105" s="31">
        <f t="shared" si="4"/>
        <v>0</v>
      </c>
    </row>
    <row r="106" spans="1:12">
      <c r="A106" s="7">
        <v>1635</v>
      </c>
      <c r="B106" s="10" t="s">
        <v>121</v>
      </c>
      <c r="C106" s="38" t="s">
        <v>16</v>
      </c>
      <c r="D106" s="28"/>
      <c r="E106" s="11"/>
      <c r="F106" s="26"/>
      <c r="G106" s="23"/>
      <c r="H106" s="23"/>
      <c r="I106" s="13"/>
      <c r="J106" s="12"/>
      <c r="K106" s="35">
        <f t="shared" si="2"/>
        <v>0</v>
      </c>
      <c r="L106" s="31">
        <f t="shared" si="4"/>
        <v>0</v>
      </c>
    </row>
    <row r="107" spans="1:12">
      <c r="A107" s="7">
        <v>1730</v>
      </c>
      <c r="B107" s="10" t="s">
        <v>10</v>
      </c>
      <c r="C107" s="38" t="s">
        <v>3</v>
      </c>
      <c r="D107" s="28"/>
      <c r="E107" s="11"/>
      <c r="F107" s="26"/>
      <c r="G107" s="23"/>
      <c r="H107" s="23"/>
      <c r="I107" s="13"/>
      <c r="J107" s="12"/>
      <c r="K107" s="35">
        <f t="shared" si="2"/>
        <v>0</v>
      </c>
      <c r="L107" s="31">
        <f t="shared" si="4"/>
        <v>0</v>
      </c>
    </row>
    <row r="108" spans="1:12">
      <c r="A108" s="7">
        <v>1732</v>
      </c>
      <c r="B108" s="10" t="s">
        <v>11</v>
      </c>
      <c r="C108" s="38" t="s">
        <v>3</v>
      </c>
      <c r="D108" s="28"/>
      <c r="E108" s="11"/>
      <c r="F108" s="26"/>
      <c r="G108" s="23"/>
      <c r="H108" s="23"/>
      <c r="I108" s="13"/>
      <c r="J108" s="12"/>
      <c r="K108" s="35">
        <f t="shared" si="2"/>
        <v>0</v>
      </c>
      <c r="L108" s="31">
        <f t="shared" si="4"/>
        <v>0</v>
      </c>
    </row>
    <row r="109" spans="1:12">
      <c r="A109" s="7">
        <v>1733</v>
      </c>
      <c r="B109" s="10" t="s">
        <v>12</v>
      </c>
      <c r="C109" s="38" t="s">
        <v>3</v>
      </c>
      <c r="D109" s="28"/>
      <c r="E109" s="11"/>
      <c r="F109" s="26"/>
      <c r="G109" s="23"/>
      <c r="H109" s="23"/>
      <c r="I109" s="13"/>
      <c r="J109" s="12"/>
      <c r="K109" s="35">
        <f t="shared" si="2"/>
        <v>0</v>
      </c>
      <c r="L109" s="31">
        <f t="shared" si="4"/>
        <v>0</v>
      </c>
    </row>
    <row r="110" spans="1:12" ht="25">
      <c r="A110" s="9">
        <v>1735</v>
      </c>
      <c r="B110" s="10" t="s">
        <v>122</v>
      </c>
      <c r="C110" s="38" t="s">
        <v>3</v>
      </c>
      <c r="D110" s="28"/>
      <c r="E110" s="11"/>
      <c r="F110" s="26"/>
      <c r="G110" s="24"/>
      <c r="H110" s="24"/>
      <c r="I110" s="15"/>
      <c r="J110" s="12"/>
      <c r="K110" s="36">
        <f t="shared" si="2"/>
        <v>0</v>
      </c>
      <c r="L110" s="32">
        <f t="shared" si="4"/>
        <v>0</v>
      </c>
    </row>
    <row r="111" spans="1:12" ht="25">
      <c r="A111" s="9">
        <v>1736</v>
      </c>
      <c r="B111" s="10" t="s">
        <v>123</v>
      </c>
      <c r="C111" s="38" t="s">
        <v>3</v>
      </c>
      <c r="D111" s="28"/>
      <c r="E111" s="11"/>
      <c r="F111" s="26"/>
      <c r="G111" s="23"/>
      <c r="H111" s="23"/>
      <c r="I111" s="13"/>
      <c r="J111" s="12"/>
      <c r="K111" s="35">
        <f t="shared" si="2"/>
        <v>0</v>
      </c>
      <c r="L111" s="31">
        <f t="shared" si="4"/>
        <v>0</v>
      </c>
    </row>
    <row r="112" spans="1:12">
      <c r="A112" s="9">
        <v>1810</v>
      </c>
      <c r="B112" s="10" t="s">
        <v>30</v>
      </c>
      <c r="C112" s="38" t="s">
        <v>16</v>
      </c>
      <c r="D112" s="28"/>
      <c r="E112" s="11"/>
      <c r="F112" s="26"/>
      <c r="G112" s="23"/>
      <c r="H112" s="23"/>
      <c r="I112" s="13"/>
      <c r="J112" s="12"/>
      <c r="K112" s="35">
        <f t="shared" si="2"/>
        <v>0</v>
      </c>
      <c r="L112" s="31">
        <f t="shared" si="4"/>
        <v>0</v>
      </c>
    </row>
    <row r="113" spans="1:12">
      <c r="A113" s="9">
        <v>1899</v>
      </c>
      <c r="B113" s="10" t="s">
        <v>36</v>
      </c>
      <c r="C113" s="38" t="s">
        <v>32</v>
      </c>
      <c r="D113" s="28"/>
      <c r="E113" s="11"/>
      <c r="F113" s="26"/>
      <c r="G113" s="23"/>
      <c r="H113" s="23"/>
      <c r="I113" s="13"/>
      <c r="J113" s="12"/>
      <c r="K113" s="35">
        <f t="shared" si="2"/>
        <v>0</v>
      </c>
      <c r="L113" s="31">
        <f t="shared" si="4"/>
        <v>0</v>
      </c>
    </row>
    <row r="114" spans="1:12">
      <c r="A114" s="9">
        <v>1901</v>
      </c>
      <c r="B114" s="10" t="s">
        <v>141</v>
      </c>
      <c r="C114" s="38" t="s">
        <v>32</v>
      </c>
      <c r="D114" s="28"/>
      <c r="E114" s="11"/>
      <c r="F114" s="26"/>
      <c r="G114" s="23"/>
      <c r="H114" s="23"/>
      <c r="I114" s="13"/>
      <c r="J114" s="12"/>
      <c r="K114" s="35">
        <f t="shared" si="2"/>
        <v>0</v>
      </c>
      <c r="L114" s="31">
        <f t="shared" si="4"/>
        <v>0</v>
      </c>
    </row>
    <row r="115" spans="1:12">
      <c r="A115" s="9">
        <v>1977</v>
      </c>
      <c r="B115" s="10" t="s">
        <v>13</v>
      </c>
      <c r="C115" s="38" t="s">
        <v>3</v>
      </c>
      <c r="D115" s="28"/>
      <c r="E115" s="11"/>
      <c r="F115" s="26"/>
      <c r="G115" s="23"/>
      <c r="H115" s="23"/>
      <c r="I115" s="13"/>
      <c r="J115" s="12"/>
      <c r="K115" s="35">
        <f t="shared" si="2"/>
        <v>0</v>
      </c>
      <c r="L115" s="31">
        <f t="shared" si="4"/>
        <v>0</v>
      </c>
    </row>
    <row r="116" spans="1:12">
      <c r="A116" s="9">
        <v>3131</v>
      </c>
      <c r="B116" s="10" t="s">
        <v>51</v>
      </c>
      <c r="C116" s="38" t="s">
        <v>16</v>
      </c>
      <c r="D116" s="28"/>
      <c r="E116" s="11"/>
      <c r="F116" s="26"/>
      <c r="G116" s="23"/>
      <c r="H116" s="23"/>
      <c r="I116" s="13"/>
      <c r="J116" s="12"/>
      <c r="K116" s="35">
        <f t="shared" si="2"/>
        <v>0</v>
      </c>
      <c r="L116" s="31">
        <f t="shared" si="4"/>
        <v>0</v>
      </c>
    </row>
    <row r="117" spans="1:12" ht="37.5">
      <c r="A117" s="9">
        <v>3132</v>
      </c>
      <c r="B117" s="10" t="s">
        <v>124</v>
      </c>
      <c r="C117" s="38" t="s">
        <v>16</v>
      </c>
      <c r="D117" s="28"/>
      <c r="E117" s="11"/>
      <c r="F117" s="26"/>
      <c r="G117" s="23"/>
      <c r="H117" s="23"/>
      <c r="I117" s="13"/>
      <c r="J117" s="12"/>
      <c r="K117" s="35">
        <f t="shared" si="2"/>
        <v>0</v>
      </c>
      <c r="L117" s="31">
        <f t="shared" si="4"/>
        <v>0</v>
      </c>
    </row>
    <row r="118" spans="1:12" ht="37.5">
      <c r="A118" s="9">
        <v>3133</v>
      </c>
      <c r="B118" s="10" t="s">
        <v>125</v>
      </c>
      <c r="C118" s="38" t="s">
        <v>16</v>
      </c>
      <c r="D118" s="28"/>
      <c r="E118" s="11"/>
      <c r="F118" s="26"/>
      <c r="G118" s="23"/>
      <c r="H118" s="23"/>
      <c r="I118" s="13"/>
      <c r="J118" s="12"/>
      <c r="K118" s="35">
        <f t="shared" si="2"/>
        <v>0</v>
      </c>
      <c r="L118" s="31">
        <f t="shared" si="4"/>
        <v>0</v>
      </c>
    </row>
    <row r="119" spans="1:12" ht="52.5" customHeight="1">
      <c r="A119" s="9">
        <v>3134</v>
      </c>
      <c r="B119" s="10" t="s">
        <v>126</v>
      </c>
      <c r="C119" s="38" t="s">
        <v>16</v>
      </c>
      <c r="D119" s="28"/>
      <c r="E119" s="11"/>
      <c r="F119" s="26"/>
      <c r="G119" s="23"/>
      <c r="H119" s="23"/>
      <c r="I119" s="13"/>
      <c r="J119" s="12"/>
      <c r="K119" s="35">
        <f t="shared" si="2"/>
        <v>0</v>
      </c>
      <c r="L119" s="31">
        <f t="shared" si="4"/>
        <v>0</v>
      </c>
    </row>
    <row r="120" spans="1:12" ht="25.5" thickBot="1">
      <c r="A120" s="8">
        <v>3182</v>
      </c>
      <c r="B120" s="16" t="s">
        <v>127</v>
      </c>
      <c r="C120" s="39" t="s">
        <v>3</v>
      </c>
      <c r="D120" s="30"/>
      <c r="E120" s="17"/>
      <c r="F120" s="27"/>
      <c r="G120" s="25"/>
      <c r="H120" s="25"/>
      <c r="I120" s="19"/>
      <c r="J120" s="18"/>
      <c r="K120" s="37">
        <f t="shared" si="2"/>
        <v>0</v>
      </c>
      <c r="L120" s="33">
        <f t="shared" si="4"/>
        <v>0</v>
      </c>
    </row>
    <row r="121" spans="1:12" ht="11.25" customHeight="1"/>
    <row r="122" spans="1:12">
      <c r="A122" s="21"/>
      <c r="B122" s="22"/>
      <c r="C122" s="21"/>
      <c r="D122" s="21"/>
      <c r="E122" s="21"/>
      <c r="F122" s="21"/>
      <c r="G122" s="20" t="s">
        <v>56</v>
      </c>
      <c r="H122" s="41">
        <f t="shared" ref="H122:J122" si="5">SUM(H4:H120)</f>
        <v>0</v>
      </c>
      <c r="I122" s="41">
        <f t="shared" si="5"/>
        <v>0</v>
      </c>
      <c r="J122" s="41">
        <f t="shared" si="5"/>
        <v>0</v>
      </c>
      <c r="K122" s="41">
        <f>SUM(K4:K120)</f>
        <v>0</v>
      </c>
      <c r="L122" s="40">
        <f>SUM(L4:L120)</f>
        <v>0</v>
      </c>
    </row>
  </sheetData>
  <sheetProtection selectLockedCells="1" selectUnlockedCells="1"/>
  <autoFilter ref="A3:L3"/>
  <mergeCells count="4">
    <mergeCell ref="A2:C2"/>
    <mergeCell ref="D2:E2"/>
    <mergeCell ref="K2:L2"/>
    <mergeCell ref="F2:J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xWindow="551" yWindow="394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F4:F120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11" sqref="C11"/>
    </sheetView>
  </sheetViews>
  <sheetFormatPr defaultRowHeight="14.5"/>
  <cols>
    <col min="1" max="1" width="22" bestFit="1" customWidth="1"/>
  </cols>
  <sheetData>
    <row r="1" spans="1:1">
      <c r="A1" t="s">
        <v>129</v>
      </c>
    </row>
    <row r="2" spans="1:1">
      <c r="A2" t="s">
        <v>130</v>
      </c>
    </row>
    <row r="3" spans="1:1">
      <c r="A3" t="s">
        <v>133</v>
      </c>
    </row>
    <row r="4" spans="1:1">
      <c r="A4" t="s">
        <v>131</v>
      </c>
    </row>
    <row r="5" spans="1:1">
      <c r="A5" t="s">
        <v>143</v>
      </c>
    </row>
    <row r="6" spans="1:1">
      <c r="A6" t="s">
        <v>128</v>
      </c>
    </row>
    <row r="7" spans="1:1">
      <c r="A7" t="s">
        <v>144</v>
      </c>
    </row>
    <row r="8" spans="1:1">
      <c r="A8" t="s">
        <v>132</v>
      </c>
    </row>
    <row r="9" spans="1:1">
      <c r="A9" s="6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7"/>
  <sheetViews>
    <sheetView showGridLines="0" zoomScale="90" zoomScaleNormal="90" zoomScaleSheetLayoutView="100" workbookViewId="0">
      <pane ySplit="4" topLeftCell="A5" activePane="bottomLeft" state="frozen"/>
      <selection pane="bottomLeft" activeCell="B12" sqref="B12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 ht="24" customHeight="1">
      <c r="A5" s="9">
        <v>939</v>
      </c>
      <c r="B5" s="10" t="s">
        <v>108</v>
      </c>
      <c r="C5" s="38" t="s">
        <v>45</v>
      </c>
      <c r="D5" s="28"/>
      <c r="E5" s="11"/>
      <c r="F5" s="26"/>
      <c r="G5" s="23"/>
      <c r="H5" s="23"/>
      <c r="I5" s="13"/>
      <c r="J5" s="12"/>
      <c r="K5" s="34">
        <f>SUM(H5:J5)</f>
        <v>0</v>
      </c>
      <c r="L5" s="58">
        <f>SUM(H5:I5)</f>
        <v>0</v>
      </c>
    </row>
    <row r="6" spans="1:72" s="1" customFormat="1" ht="11.25" customHeight="1">
      <c r="B6" s="5"/>
    </row>
    <row r="7" spans="1:72" s="1" customFormat="1">
      <c r="A7" s="21"/>
      <c r="B7" s="22"/>
      <c r="C7" s="21"/>
      <c r="D7" s="21"/>
      <c r="E7" s="21"/>
      <c r="F7" s="21"/>
      <c r="G7" s="20" t="s">
        <v>56</v>
      </c>
      <c r="H7" s="41">
        <f>SUM(H5:H5)</f>
        <v>0</v>
      </c>
      <c r="I7" s="41">
        <f>SUM(I5:I5)</f>
        <v>0</v>
      </c>
      <c r="J7" s="41">
        <f>SUM(J5:J5)</f>
        <v>0</v>
      </c>
      <c r="K7" s="41">
        <f>SUM(K5:K5)</f>
        <v>0</v>
      </c>
      <c r="L7" s="40">
        <f>SUM(L5:L5)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30"/>
  <sheetViews>
    <sheetView showGridLines="0" zoomScale="90" zoomScaleNormal="90" zoomScaleSheetLayoutView="100" workbookViewId="0">
      <pane ySplit="4" topLeftCell="A19" activePane="bottomLeft" state="frozen"/>
      <selection pane="bottomLeft" activeCell="D30" sqref="D30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>
      <c r="A5" s="9">
        <v>981</v>
      </c>
      <c r="B5" s="10" t="s">
        <v>2</v>
      </c>
      <c r="C5" s="38" t="s">
        <v>3</v>
      </c>
      <c r="D5" s="28"/>
      <c r="E5" s="11"/>
      <c r="F5" s="26"/>
      <c r="G5" s="23"/>
      <c r="H5" s="23"/>
      <c r="I5" s="13"/>
      <c r="J5" s="12"/>
      <c r="K5" s="35">
        <f>SUM(H5:J5)</f>
        <v>0</v>
      </c>
      <c r="L5" s="31">
        <f t="shared" ref="L5:L28" si="0">SUM(H5:I5)</f>
        <v>0</v>
      </c>
    </row>
    <row r="6" spans="1:72" s="1" customFormat="1">
      <c r="A6" s="9">
        <v>982</v>
      </c>
      <c r="B6" s="10" t="s">
        <v>109</v>
      </c>
      <c r="C6" s="38" t="s">
        <v>3</v>
      </c>
      <c r="D6" s="28"/>
      <c r="E6" s="11"/>
      <c r="F6" s="26"/>
      <c r="G6" s="23"/>
      <c r="H6" s="23"/>
      <c r="I6" s="13"/>
      <c r="J6" s="12"/>
      <c r="K6" s="35">
        <f t="shared" ref="K6:K28" si="1">SUM(H6:J6)</f>
        <v>0</v>
      </c>
      <c r="L6" s="31">
        <f t="shared" si="0"/>
        <v>0</v>
      </c>
    </row>
    <row r="7" spans="1:72" s="1" customFormat="1">
      <c r="A7" s="9">
        <v>983</v>
      </c>
      <c r="B7" s="10" t="s">
        <v>110</v>
      </c>
      <c r="C7" s="38" t="s">
        <v>3</v>
      </c>
      <c r="D7" s="28"/>
      <c r="E7" s="11"/>
      <c r="F7" s="26"/>
      <c r="G7" s="23"/>
      <c r="H7" s="23"/>
      <c r="I7" s="13"/>
      <c r="J7" s="12"/>
      <c r="K7" s="35">
        <f t="shared" si="1"/>
        <v>0</v>
      </c>
      <c r="L7" s="31">
        <f t="shared" si="0"/>
        <v>0</v>
      </c>
    </row>
    <row r="8" spans="1:72" s="1" customFormat="1">
      <c r="A8" s="9">
        <v>985</v>
      </c>
      <c r="B8" s="10" t="s">
        <v>4</v>
      </c>
      <c r="C8" s="38" t="s">
        <v>3</v>
      </c>
      <c r="D8" s="28"/>
      <c r="E8" s="11"/>
      <c r="F8" s="26"/>
      <c r="G8" s="23"/>
      <c r="H8" s="23"/>
      <c r="I8" s="13"/>
      <c r="J8" s="12"/>
      <c r="K8" s="35">
        <f t="shared" si="1"/>
        <v>0</v>
      </c>
      <c r="L8" s="31">
        <f t="shared" si="0"/>
        <v>0</v>
      </c>
    </row>
    <row r="9" spans="1:72" s="1" customFormat="1">
      <c r="A9" s="9">
        <v>986</v>
      </c>
      <c r="B9" s="10" t="s">
        <v>49</v>
      </c>
      <c r="C9" s="38" t="s">
        <v>3</v>
      </c>
      <c r="D9" s="28"/>
      <c r="E9" s="11"/>
      <c r="F9" s="26"/>
      <c r="G9" s="23"/>
      <c r="H9" s="23"/>
      <c r="I9" s="13"/>
      <c r="J9" s="12"/>
      <c r="K9" s="35">
        <f t="shared" si="1"/>
        <v>0</v>
      </c>
      <c r="L9" s="31">
        <f t="shared" si="0"/>
        <v>0</v>
      </c>
    </row>
    <row r="10" spans="1:72" s="1" customFormat="1">
      <c r="A10" s="9">
        <v>987</v>
      </c>
      <c r="B10" s="10" t="s">
        <v>111</v>
      </c>
      <c r="C10" s="38" t="s">
        <v>3</v>
      </c>
      <c r="D10" s="28"/>
      <c r="E10" s="11"/>
      <c r="F10" s="26"/>
      <c r="G10" s="23"/>
      <c r="H10" s="23"/>
      <c r="I10" s="13"/>
      <c r="J10" s="12"/>
      <c r="K10" s="35">
        <f t="shared" si="1"/>
        <v>0</v>
      </c>
      <c r="L10" s="31">
        <f t="shared" si="0"/>
        <v>0</v>
      </c>
    </row>
    <row r="11" spans="1:72" s="1" customFormat="1">
      <c r="A11" s="9">
        <v>988</v>
      </c>
      <c r="B11" s="10" t="s">
        <v>5</v>
      </c>
      <c r="C11" s="38" t="s">
        <v>3</v>
      </c>
      <c r="D11" s="28"/>
      <c r="E11" s="11"/>
      <c r="F11" s="26"/>
      <c r="G11" s="23"/>
      <c r="H11" s="23"/>
      <c r="I11" s="13"/>
      <c r="J11" s="12"/>
      <c r="K11" s="35">
        <f t="shared" si="1"/>
        <v>0</v>
      </c>
      <c r="L11" s="31">
        <f t="shared" si="0"/>
        <v>0</v>
      </c>
    </row>
    <row r="12" spans="1:72" s="1" customFormat="1">
      <c r="A12" s="9">
        <v>989</v>
      </c>
      <c r="B12" s="10" t="s">
        <v>112</v>
      </c>
      <c r="C12" s="38" t="s">
        <v>3</v>
      </c>
      <c r="D12" s="28"/>
      <c r="E12" s="11"/>
      <c r="F12" s="26"/>
      <c r="G12" s="23"/>
      <c r="H12" s="23"/>
      <c r="I12" s="13"/>
      <c r="J12" s="12"/>
      <c r="K12" s="35">
        <f t="shared" si="1"/>
        <v>0</v>
      </c>
      <c r="L12" s="31">
        <f t="shared" si="0"/>
        <v>0</v>
      </c>
    </row>
    <row r="13" spans="1:72" s="1" customFormat="1">
      <c r="A13" s="9">
        <v>990</v>
      </c>
      <c r="B13" s="10" t="s">
        <v>6</v>
      </c>
      <c r="C13" s="38" t="s">
        <v>3</v>
      </c>
      <c r="D13" s="28"/>
      <c r="E13" s="11"/>
      <c r="F13" s="26"/>
      <c r="G13" s="23"/>
      <c r="H13" s="23"/>
      <c r="I13" s="13"/>
      <c r="J13" s="12"/>
      <c r="K13" s="35">
        <f t="shared" si="1"/>
        <v>0</v>
      </c>
      <c r="L13" s="31">
        <f t="shared" si="0"/>
        <v>0</v>
      </c>
    </row>
    <row r="14" spans="1:72" s="1" customFormat="1">
      <c r="A14" s="7">
        <v>991</v>
      </c>
      <c r="B14" s="10" t="s">
        <v>113</v>
      </c>
      <c r="C14" s="38" t="s">
        <v>3</v>
      </c>
      <c r="D14" s="28"/>
      <c r="E14" s="11"/>
      <c r="F14" s="26"/>
      <c r="G14" s="23"/>
      <c r="H14" s="23"/>
      <c r="I14" s="13"/>
      <c r="J14" s="12"/>
      <c r="K14" s="35">
        <f t="shared" si="1"/>
        <v>0</v>
      </c>
      <c r="L14" s="31">
        <f t="shared" si="0"/>
        <v>0</v>
      </c>
    </row>
    <row r="15" spans="1:72" s="1" customFormat="1">
      <c r="A15" s="14">
        <v>992</v>
      </c>
      <c r="B15" s="10" t="s">
        <v>114</v>
      </c>
      <c r="C15" s="38" t="s">
        <v>3</v>
      </c>
      <c r="D15" s="28"/>
      <c r="E15" s="11"/>
      <c r="F15" s="26"/>
      <c r="G15" s="23"/>
      <c r="H15" s="23"/>
      <c r="I15" s="13"/>
      <c r="J15" s="12"/>
      <c r="K15" s="35">
        <f t="shared" si="1"/>
        <v>0</v>
      </c>
      <c r="L15" s="31">
        <f t="shared" si="0"/>
        <v>0</v>
      </c>
    </row>
    <row r="16" spans="1:72" s="1" customFormat="1">
      <c r="A16" s="7">
        <v>1004</v>
      </c>
      <c r="B16" s="10" t="s">
        <v>115</v>
      </c>
      <c r="C16" s="38" t="s">
        <v>3</v>
      </c>
      <c r="D16" s="28"/>
      <c r="E16" s="11"/>
      <c r="F16" s="26"/>
      <c r="G16" s="23"/>
      <c r="H16" s="23"/>
      <c r="I16" s="13"/>
      <c r="J16" s="12"/>
      <c r="K16" s="35">
        <f t="shared" si="1"/>
        <v>0</v>
      </c>
      <c r="L16" s="31">
        <f t="shared" si="0"/>
        <v>0</v>
      </c>
    </row>
    <row r="17" spans="1:12" s="1" customFormat="1" ht="25">
      <c r="A17" s="7">
        <v>1006</v>
      </c>
      <c r="B17" s="10" t="s">
        <v>54</v>
      </c>
      <c r="C17" s="38" t="s">
        <v>3</v>
      </c>
      <c r="D17" s="28"/>
      <c r="E17" s="11"/>
      <c r="F17" s="26"/>
      <c r="G17" s="23"/>
      <c r="H17" s="23"/>
      <c r="I17" s="13"/>
      <c r="J17" s="12"/>
      <c r="K17" s="35">
        <f t="shared" si="1"/>
        <v>0</v>
      </c>
      <c r="L17" s="31">
        <f t="shared" si="0"/>
        <v>0</v>
      </c>
    </row>
    <row r="18" spans="1:12" s="1" customFormat="1">
      <c r="A18" s="7">
        <v>1007</v>
      </c>
      <c r="B18" s="10" t="s">
        <v>7</v>
      </c>
      <c r="C18" s="38" t="s">
        <v>3</v>
      </c>
      <c r="D18" s="28"/>
      <c r="E18" s="11"/>
      <c r="F18" s="26"/>
      <c r="G18" s="23"/>
      <c r="H18" s="23"/>
      <c r="I18" s="13"/>
      <c r="J18" s="12"/>
      <c r="K18" s="35">
        <f t="shared" si="1"/>
        <v>0</v>
      </c>
      <c r="L18" s="31">
        <f t="shared" si="0"/>
        <v>0</v>
      </c>
    </row>
    <row r="19" spans="1:12" s="1" customFormat="1">
      <c r="A19" s="14">
        <v>1009</v>
      </c>
      <c r="B19" s="10" t="s">
        <v>116</v>
      </c>
      <c r="C19" s="38" t="s">
        <v>3</v>
      </c>
      <c r="D19" s="28"/>
      <c r="E19" s="11"/>
      <c r="F19" s="26"/>
      <c r="G19" s="23"/>
      <c r="H19" s="23"/>
      <c r="I19" s="13"/>
      <c r="J19" s="12"/>
      <c r="K19" s="35">
        <f t="shared" si="1"/>
        <v>0</v>
      </c>
      <c r="L19" s="31">
        <f t="shared" si="0"/>
        <v>0</v>
      </c>
    </row>
    <row r="20" spans="1:12" s="1" customFormat="1">
      <c r="A20" s="14">
        <v>1506</v>
      </c>
      <c r="B20" s="10" t="s">
        <v>8</v>
      </c>
      <c r="C20" s="38" t="s">
        <v>3</v>
      </c>
      <c r="D20" s="28"/>
      <c r="E20" s="11"/>
      <c r="F20" s="26"/>
      <c r="G20" s="23"/>
      <c r="H20" s="23"/>
      <c r="I20" s="13"/>
      <c r="J20" s="12"/>
      <c r="K20" s="35">
        <f t="shared" si="1"/>
        <v>0</v>
      </c>
      <c r="L20" s="31">
        <f t="shared" si="0"/>
        <v>0</v>
      </c>
    </row>
    <row r="21" spans="1:12" s="1" customFormat="1">
      <c r="A21" s="9">
        <v>1573</v>
      </c>
      <c r="B21" s="10" t="s">
        <v>9</v>
      </c>
      <c r="C21" s="38" t="s">
        <v>3</v>
      </c>
      <c r="D21" s="28"/>
      <c r="E21" s="11"/>
      <c r="F21" s="26"/>
      <c r="G21" s="23"/>
      <c r="H21" s="23"/>
      <c r="I21" s="13"/>
      <c r="J21" s="12"/>
      <c r="K21" s="35">
        <f t="shared" si="1"/>
        <v>0</v>
      </c>
      <c r="L21" s="31">
        <f t="shared" si="0"/>
        <v>0</v>
      </c>
    </row>
    <row r="22" spans="1:12" s="1" customFormat="1">
      <c r="A22" s="7">
        <v>1730</v>
      </c>
      <c r="B22" s="10" t="s">
        <v>10</v>
      </c>
      <c r="C22" s="38" t="s">
        <v>3</v>
      </c>
      <c r="D22" s="28"/>
      <c r="E22" s="11"/>
      <c r="F22" s="26"/>
      <c r="G22" s="23"/>
      <c r="H22" s="23"/>
      <c r="I22" s="13"/>
      <c r="J22" s="12"/>
      <c r="K22" s="35">
        <f t="shared" si="1"/>
        <v>0</v>
      </c>
      <c r="L22" s="31">
        <f t="shared" si="0"/>
        <v>0</v>
      </c>
    </row>
    <row r="23" spans="1:12" s="1" customFormat="1">
      <c r="A23" s="7">
        <v>1732</v>
      </c>
      <c r="B23" s="10" t="s">
        <v>11</v>
      </c>
      <c r="C23" s="38" t="s">
        <v>3</v>
      </c>
      <c r="D23" s="28"/>
      <c r="E23" s="11"/>
      <c r="F23" s="26"/>
      <c r="G23" s="23"/>
      <c r="H23" s="23"/>
      <c r="I23" s="13"/>
      <c r="J23" s="12"/>
      <c r="K23" s="35">
        <f t="shared" si="1"/>
        <v>0</v>
      </c>
      <c r="L23" s="31">
        <f t="shared" si="0"/>
        <v>0</v>
      </c>
    </row>
    <row r="24" spans="1:12" s="1" customFormat="1">
      <c r="A24" s="7">
        <v>1733</v>
      </c>
      <c r="B24" s="10" t="s">
        <v>12</v>
      </c>
      <c r="C24" s="38" t="s">
        <v>3</v>
      </c>
      <c r="D24" s="28"/>
      <c r="E24" s="11"/>
      <c r="F24" s="26"/>
      <c r="G24" s="23"/>
      <c r="H24" s="23"/>
      <c r="I24" s="13"/>
      <c r="J24" s="12"/>
      <c r="K24" s="35">
        <f t="shared" si="1"/>
        <v>0</v>
      </c>
      <c r="L24" s="31">
        <f t="shared" si="0"/>
        <v>0</v>
      </c>
    </row>
    <row r="25" spans="1:12" s="1" customFormat="1" ht="25">
      <c r="A25" s="9">
        <v>1735</v>
      </c>
      <c r="B25" s="10" t="s">
        <v>122</v>
      </c>
      <c r="C25" s="38" t="s">
        <v>3</v>
      </c>
      <c r="D25" s="28"/>
      <c r="E25" s="11"/>
      <c r="F25" s="26"/>
      <c r="G25" s="24"/>
      <c r="H25" s="24"/>
      <c r="I25" s="15"/>
      <c r="J25" s="12"/>
      <c r="K25" s="36">
        <f t="shared" si="1"/>
        <v>0</v>
      </c>
      <c r="L25" s="32">
        <f t="shared" si="0"/>
        <v>0</v>
      </c>
    </row>
    <row r="26" spans="1:12" s="1" customFormat="1" ht="25">
      <c r="A26" s="9">
        <v>1736</v>
      </c>
      <c r="B26" s="10" t="s">
        <v>123</v>
      </c>
      <c r="C26" s="38" t="s">
        <v>3</v>
      </c>
      <c r="D26" s="28"/>
      <c r="E26" s="11"/>
      <c r="F26" s="26"/>
      <c r="G26" s="23"/>
      <c r="H26" s="23"/>
      <c r="I26" s="13"/>
      <c r="J26" s="12"/>
      <c r="K26" s="35">
        <f t="shared" si="1"/>
        <v>0</v>
      </c>
      <c r="L26" s="31">
        <f t="shared" si="0"/>
        <v>0</v>
      </c>
    </row>
    <row r="27" spans="1:12" s="1" customFormat="1">
      <c r="A27" s="9">
        <v>1977</v>
      </c>
      <c r="B27" s="10" t="s">
        <v>13</v>
      </c>
      <c r="C27" s="38" t="s">
        <v>3</v>
      </c>
      <c r="D27" s="28"/>
      <c r="E27" s="11"/>
      <c r="F27" s="26"/>
      <c r="G27" s="23"/>
      <c r="H27" s="23"/>
      <c r="I27" s="13"/>
      <c r="J27" s="12"/>
      <c r="K27" s="35">
        <f t="shared" si="1"/>
        <v>0</v>
      </c>
      <c r="L27" s="31">
        <f t="shared" si="0"/>
        <v>0</v>
      </c>
    </row>
    <row r="28" spans="1:12" s="1" customFormat="1" ht="25.5" thickBot="1">
      <c r="A28" s="8">
        <v>3182</v>
      </c>
      <c r="B28" s="16" t="s">
        <v>127</v>
      </c>
      <c r="C28" s="39" t="s">
        <v>3</v>
      </c>
      <c r="D28" s="30"/>
      <c r="E28" s="17"/>
      <c r="F28" s="27"/>
      <c r="G28" s="25"/>
      <c r="H28" s="25"/>
      <c r="I28" s="19"/>
      <c r="J28" s="18"/>
      <c r="K28" s="37">
        <f t="shared" si="1"/>
        <v>0</v>
      </c>
      <c r="L28" s="33">
        <f t="shared" si="0"/>
        <v>0</v>
      </c>
    </row>
    <row r="29" spans="1:12" s="1" customFormat="1" ht="11.25" customHeight="1">
      <c r="B29" s="5"/>
    </row>
    <row r="30" spans="1:12" s="1" customFormat="1">
      <c r="A30" s="21"/>
      <c r="B30" s="22"/>
      <c r="C30" s="21"/>
      <c r="D30" s="21"/>
      <c r="E30" s="21"/>
      <c r="F30" s="21"/>
      <c r="G30" s="20" t="s">
        <v>56</v>
      </c>
      <c r="H30" s="41">
        <f>SUM(H5:H28)</f>
        <v>0</v>
      </c>
      <c r="I30" s="41">
        <f>SUM(I5:I28)</f>
        <v>0</v>
      </c>
      <c r="J30" s="41">
        <f>SUM(J5:J28)</f>
        <v>0</v>
      </c>
      <c r="K30" s="41">
        <f>SUM(K5:K28)</f>
        <v>0</v>
      </c>
      <c r="L30" s="40">
        <f>SUM(L5:L28)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F5:F28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7"/>
  <sheetViews>
    <sheetView showGridLines="0" topLeftCell="C1" zoomScale="90" zoomScaleNormal="90" zoomScaleSheetLayoutView="100" workbookViewId="0">
      <pane ySplit="4" topLeftCell="A5" activePane="bottomLeft" state="frozen"/>
      <selection pane="bottomLeft" activeCell="C5" sqref="A5:XFD5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 ht="29.25" customHeight="1">
      <c r="A5" s="9">
        <v>292</v>
      </c>
      <c r="B5" s="10" t="s">
        <v>14</v>
      </c>
      <c r="C5" s="38" t="s">
        <v>15</v>
      </c>
      <c r="D5" s="28"/>
      <c r="E5" s="11"/>
      <c r="F5" s="26"/>
      <c r="G5" s="23"/>
      <c r="H5" s="23"/>
      <c r="I5" s="13"/>
      <c r="J5" s="12"/>
      <c r="K5" s="59">
        <f t="shared" ref="K5:L5" si="0">SUM(G5:H5)</f>
        <v>0</v>
      </c>
      <c r="L5" s="31">
        <f t="shared" si="0"/>
        <v>0</v>
      </c>
    </row>
    <row r="6" spans="1:72" s="1" customFormat="1" ht="11.25" customHeight="1">
      <c r="B6" s="5"/>
    </row>
    <row r="7" spans="1:72" s="1" customFormat="1">
      <c r="A7" s="21"/>
      <c r="B7" s="22"/>
      <c r="C7" s="21"/>
      <c r="D7" s="21"/>
      <c r="E7" s="21"/>
      <c r="F7" s="21"/>
      <c r="G7" s="20" t="s">
        <v>56</v>
      </c>
      <c r="H7" s="41">
        <f>SUM(H5:H5)</f>
        <v>0</v>
      </c>
      <c r="I7" s="41">
        <f>SUM(I5:I5)</f>
        <v>0</v>
      </c>
      <c r="J7" s="41">
        <f>SUM(J5:J5)</f>
        <v>0</v>
      </c>
      <c r="K7" s="41">
        <f>SUM(K5:K5)</f>
        <v>0</v>
      </c>
      <c r="L7" s="40">
        <f>SUM(L5:L5)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78"/>
  <sheetViews>
    <sheetView showGridLines="0" zoomScale="90" zoomScaleNormal="90" zoomScaleSheetLayoutView="100" workbookViewId="0">
      <pane ySplit="4" topLeftCell="A5" activePane="bottomLeft" state="frozen"/>
      <selection pane="bottomLeft" sqref="A1:C1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>
      <c r="A5" s="42">
        <v>47</v>
      </c>
      <c r="B5" s="43" t="s">
        <v>57</v>
      </c>
      <c r="C5" s="44" t="s">
        <v>16</v>
      </c>
      <c r="D5" s="29"/>
      <c r="E5" s="45"/>
      <c r="F5" s="46"/>
      <c r="G5" s="24"/>
      <c r="H5" s="24"/>
      <c r="I5" s="15"/>
      <c r="J5" s="47"/>
      <c r="K5" s="36">
        <f>SUM(H5:J5)</f>
        <v>0</v>
      </c>
      <c r="L5" s="32">
        <f>SUM(H5:I5)</f>
        <v>0</v>
      </c>
    </row>
    <row r="6" spans="1:72">
      <c r="A6" s="7">
        <v>49</v>
      </c>
      <c r="B6" s="10" t="s">
        <v>58</v>
      </c>
      <c r="C6" s="38" t="s">
        <v>16</v>
      </c>
      <c r="D6" s="28"/>
      <c r="E6" s="11"/>
      <c r="F6" s="26"/>
      <c r="G6" s="23"/>
      <c r="H6" s="23"/>
      <c r="I6" s="13"/>
      <c r="J6" s="12"/>
      <c r="K6" s="35">
        <f t="shared" ref="K6:K69" si="0">SUM(H6:J6)</f>
        <v>0</v>
      </c>
      <c r="L6" s="31">
        <f t="shared" ref="L6:L65" si="1">SUM(H6:I6)</f>
        <v>0</v>
      </c>
    </row>
    <row r="7" spans="1:72">
      <c r="A7" s="14">
        <v>56</v>
      </c>
      <c r="B7" s="10" t="s">
        <v>52</v>
      </c>
      <c r="C7" s="38" t="s">
        <v>16</v>
      </c>
      <c r="D7" s="28"/>
      <c r="E7" s="11"/>
      <c r="F7" s="26"/>
      <c r="G7" s="23"/>
      <c r="H7" s="23"/>
      <c r="I7" s="13"/>
      <c r="J7" s="12"/>
      <c r="K7" s="35">
        <f t="shared" si="0"/>
        <v>0</v>
      </c>
      <c r="L7" s="31">
        <f t="shared" si="1"/>
        <v>0</v>
      </c>
    </row>
    <row r="8" spans="1:72">
      <c r="A8" s="7">
        <v>57</v>
      </c>
      <c r="B8" s="10" t="s">
        <v>59</v>
      </c>
      <c r="C8" s="38" t="s">
        <v>16</v>
      </c>
      <c r="D8" s="28"/>
      <c r="E8" s="11"/>
      <c r="F8" s="26"/>
      <c r="G8" s="23"/>
      <c r="H8" s="23"/>
      <c r="I8" s="13"/>
      <c r="J8" s="12"/>
      <c r="K8" s="35">
        <f t="shared" si="0"/>
        <v>0</v>
      </c>
      <c r="L8" s="31">
        <f t="shared" si="1"/>
        <v>0</v>
      </c>
    </row>
    <row r="9" spans="1:72">
      <c r="A9" s="7">
        <v>58</v>
      </c>
      <c r="B9" s="10" t="s">
        <v>60</v>
      </c>
      <c r="C9" s="38" t="s">
        <v>16</v>
      </c>
      <c r="D9" s="28"/>
      <c r="E9" s="11"/>
      <c r="F9" s="26"/>
      <c r="G9" s="23"/>
      <c r="H9" s="23"/>
      <c r="I9" s="13"/>
      <c r="J9" s="12"/>
      <c r="K9" s="35">
        <f t="shared" si="0"/>
        <v>0</v>
      </c>
      <c r="L9" s="31">
        <f t="shared" si="1"/>
        <v>0</v>
      </c>
    </row>
    <row r="10" spans="1:72">
      <c r="A10" s="7">
        <v>60</v>
      </c>
      <c r="B10" s="10" t="s">
        <v>61</v>
      </c>
      <c r="C10" s="38" t="s">
        <v>16</v>
      </c>
      <c r="D10" s="28"/>
      <c r="E10" s="11"/>
      <c r="F10" s="26"/>
      <c r="G10" s="23"/>
      <c r="H10" s="23"/>
      <c r="I10" s="13"/>
      <c r="J10" s="12"/>
      <c r="K10" s="35">
        <f t="shared" si="0"/>
        <v>0</v>
      </c>
      <c r="L10" s="31">
        <f t="shared" si="1"/>
        <v>0</v>
      </c>
    </row>
    <row r="11" spans="1:72">
      <c r="A11" s="14">
        <v>67</v>
      </c>
      <c r="B11" s="10" t="s">
        <v>62</v>
      </c>
      <c r="C11" s="38" t="s">
        <v>16</v>
      </c>
      <c r="D11" s="28"/>
      <c r="E11" s="11"/>
      <c r="F11" s="26"/>
      <c r="G11" s="23"/>
      <c r="H11" s="23"/>
      <c r="I11" s="13"/>
      <c r="J11" s="12"/>
      <c r="K11" s="35">
        <f t="shared" si="0"/>
        <v>0</v>
      </c>
      <c r="L11" s="31">
        <f t="shared" si="1"/>
        <v>0</v>
      </c>
    </row>
    <row r="12" spans="1:72">
      <c r="A12" s="7">
        <v>68</v>
      </c>
      <c r="B12" s="10" t="s">
        <v>17</v>
      </c>
      <c r="C12" s="38" t="s">
        <v>16</v>
      </c>
      <c r="D12" s="28"/>
      <c r="E12" s="11"/>
      <c r="F12" s="26"/>
      <c r="G12" s="23"/>
      <c r="H12" s="23"/>
      <c r="I12" s="13"/>
      <c r="J12" s="12"/>
      <c r="K12" s="35">
        <f t="shared" si="0"/>
        <v>0</v>
      </c>
      <c r="L12" s="31">
        <f t="shared" si="1"/>
        <v>0</v>
      </c>
    </row>
    <row r="13" spans="1:72">
      <c r="A13" s="7">
        <v>72</v>
      </c>
      <c r="B13" s="10" t="s">
        <v>63</v>
      </c>
      <c r="C13" s="38" t="s">
        <v>16</v>
      </c>
      <c r="D13" s="28"/>
      <c r="E13" s="11"/>
      <c r="F13" s="26"/>
      <c r="G13" s="23"/>
      <c r="H13" s="23"/>
      <c r="I13" s="13"/>
      <c r="J13" s="12"/>
      <c r="K13" s="35">
        <f t="shared" si="0"/>
        <v>0</v>
      </c>
      <c r="L13" s="31">
        <f t="shared" si="1"/>
        <v>0</v>
      </c>
    </row>
    <row r="14" spans="1:72">
      <c r="A14" s="7">
        <v>136</v>
      </c>
      <c r="B14" s="10" t="s">
        <v>64</v>
      </c>
      <c r="C14" s="38" t="s">
        <v>16</v>
      </c>
      <c r="D14" s="28"/>
      <c r="E14" s="11"/>
      <c r="F14" s="26"/>
      <c r="G14" s="23"/>
      <c r="H14" s="23"/>
      <c r="I14" s="13"/>
      <c r="J14" s="12"/>
      <c r="K14" s="35">
        <f t="shared" si="0"/>
        <v>0</v>
      </c>
      <c r="L14" s="31">
        <f t="shared" si="1"/>
        <v>0</v>
      </c>
    </row>
    <row r="15" spans="1:72">
      <c r="A15" s="7">
        <v>149</v>
      </c>
      <c r="B15" s="10" t="s">
        <v>65</v>
      </c>
      <c r="C15" s="38" t="s">
        <v>16</v>
      </c>
      <c r="D15" s="28"/>
      <c r="E15" s="11"/>
      <c r="F15" s="26"/>
      <c r="G15" s="23"/>
      <c r="H15" s="23"/>
      <c r="I15" s="13"/>
      <c r="J15" s="12"/>
      <c r="K15" s="35">
        <f t="shared" si="0"/>
        <v>0</v>
      </c>
      <c r="L15" s="31">
        <f t="shared" si="1"/>
        <v>0</v>
      </c>
    </row>
    <row r="16" spans="1:72">
      <c r="A16" s="7">
        <v>151</v>
      </c>
      <c r="B16" s="10" t="s">
        <v>66</v>
      </c>
      <c r="C16" s="38" t="s">
        <v>16</v>
      </c>
      <c r="D16" s="28"/>
      <c r="E16" s="11"/>
      <c r="F16" s="26"/>
      <c r="G16" s="23"/>
      <c r="H16" s="23"/>
      <c r="I16" s="13"/>
      <c r="J16" s="12"/>
      <c r="K16" s="35">
        <f t="shared" si="0"/>
        <v>0</v>
      </c>
      <c r="L16" s="31">
        <f t="shared" si="1"/>
        <v>0</v>
      </c>
    </row>
    <row r="17" spans="1:12">
      <c r="A17" s="7">
        <v>163</v>
      </c>
      <c r="B17" s="10" t="s">
        <v>67</v>
      </c>
      <c r="C17" s="38" t="s">
        <v>16</v>
      </c>
      <c r="D17" s="28"/>
      <c r="E17" s="11"/>
      <c r="F17" s="26"/>
      <c r="G17" s="23"/>
      <c r="H17" s="23"/>
      <c r="I17" s="13"/>
      <c r="J17" s="12"/>
      <c r="K17" s="35">
        <f t="shared" si="0"/>
        <v>0</v>
      </c>
      <c r="L17" s="31">
        <f t="shared" si="1"/>
        <v>0</v>
      </c>
    </row>
    <row r="18" spans="1:12" s="1" customFormat="1">
      <c r="A18" s="7">
        <v>169</v>
      </c>
      <c r="B18" s="10" t="s">
        <v>68</v>
      </c>
      <c r="C18" s="38" t="s">
        <v>16</v>
      </c>
      <c r="D18" s="28"/>
      <c r="E18" s="11"/>
      <c r="F18" s="26"/>
      <c r="G18" s="23"/>
      <c r="H18" s="23"/>
      <c r="I18" s="13"/>
      <c r="J18" s="12"/>
      <c r="K18" s="35">
        <f t="shared" si="0"/>
        <v>0</v>
      </c>
      <c r="L18" s="31">
        <f t="shared" si="1"/>
        <v>0</v>
      </c>
    </row>
    <row r="19" spans="1:12" s="1" customFormat="1">
      <c r="A19" s="7">
        <v>173</v>
      </c>
      <c r="B19" s="10" t="s">
        <v>69</v>
      </c>
      <c r="C19" s="38" t="s">
        <v>16</v>
      </c>
      <c r="D19" s="28"/>
      <c r="E19" s="11"/>
      <c r="F19" s="26"/>
      <c r="G19" s="23"/>
      <c r="H19" s="23"/>
      <c r="I19" s="13"/>
      <c r="J19" s="12"/>
      <c r="K19" s="35">
        <f t="shared" si="0"/>
        <v>0</v>
      </c>
      <c r="L19" s="31">
        <f t="shared" si="1"/>
        <v>0</v>
      </c>
    </row>
    <row r="20" spans="1:12" s="1" customFormat="1">
      <c r="A20" s="7">
        <v>174</v>
      </c>
      <c r="B20" s="10" t="s">
        <v>70</v>
      </c>
      <c r="C20" s="38" t="s">
        <v>16</v>
      </c>
      <c r="D20" s="28"/>
      <c r="E20" s="11"/>
      <c r="F20" s="26"/>
      <c r="G20" s="23"/>
      <c r="H20" s="23"/>
      <c r="I20" s="13"/>
      <c r="J20" s="12"/>
      <c r="K20" s="35">
        <f t="shared" si="0"/>
        <v>0</v>
      </c>
      <c r="L20" s="31">
        <f t="shared" si="1"/>
        <v>0</v>
      </c>
    </row>
    <row r="21" spans="1:12" s="1" customFormat="1">
      <c r="A21" s="7">
        <v>179</v>
      </c>
      <c r="B21" s="10" t="s">
        <v>71</v>
      </c>
      <c r="C21" s="38" t="s">
        <v>16</v>
      </c>
      <c r="D21" s="28"/>
      <c r="E21" s="11"/>
      <c r="F21" s="26"/>
      <c r="G21" s="23"/>
      <c r="H21" s="23"/>
      <c r="I21" s="13"/>
      <c r="J21" s="12"/>
      <c r="K21" s="35">
        <f t="shared" si="0"/>
        <v>0</v>
      </c>
      <c r="L21" s="31">
        <f t="shared" si="1"/>
        <v>0</v>
      </c>
    </row>
    <row r="22" spans="1:12" s="1" customFormat="1">
      <c r="A22" s="7">
        <v>187</v>
      </c>
      <c r="B22" s="10" t="s">
        <v>72</v>
      </c>
      <c r="C22" s="38" t="s">
        <v>16</v>
      </c>
      <c r="D22" s="28"/>
      <c r="E22" s="11"/>
      <c r="F22" s="26"/>
      <c r="G22" s="23"/>
      <c r="H22" s="23"/>
      <c r="I22" s="13"/>
      <c r="J22" s="12"/>
      <c r="K22" s="35">
        <f t="shared" si="0"/>
        <v>0</v>
      </c>
      <c r="L22" s="31">
        <f t="shared" si="1"/>
        <v>0</v>
      </c>
    </row>
    <row r="23" spans="1:12" s="1" customFormat="1">
      <c r="A23" s="7">
        <v>188</v>
      </c>
      <c r="B23" s="10" t="s">
        <v>73</v>
      </c>
      <c r="C23" s="38" t="s">
        <v>16</v>
      </c>
      <c r="D23" s="28"/>
      <c r="E23" s="11"/>
      <c r="F23" s="26"/>
      <c r="G23" s="23"/>
      <c r="H23" s="23"/>
      <c r="I23" s="13"/>
      <c r="J23" s="12"/>
      <c r="K23" s="35">
        <f t="shared" si="0"/>
        <v>0</v>
      </c>
      <c r="L23" s="31">
        <f t="shared" si="1"/>
        <v>0</v>
      </c>
    </row>
    <row r="24" spans="1:12" s="1" customFormat="1">
      <c r="A24" s="7">
        <v>189</v>
      </c>
      <c r="B24" s="10" t="s">
        <v>74</v>
      </c>
      <c r="C24" s="38" t="s">
        <v>16</v>
      </c>
      <c r="D24" s="28"/>
      <c r="E24" s="11"/>
      <c r="F24" s="26"/>
      <c r="G24" s="23"/>
      <c r="H24" s="23"/>
      <c r="I24" s="13"/>
      <c r="J24" s="12"/>
      <c r="K24" s="35">
        <f t="shared" si="0"/>
        <v>0</v>
      </c>
      <c r="L24" s="31">
        <f t="shared" si="1"/>
        <v>0</v>
      </c>
    </row>
    <row r="25" spans="1:12" s="1" customFormat="1">
      <c r="A25" s="9">
        <v>194</v>
      </c>
      <c r="B25" s="10" t="s">
        <v>75</v>
      </c>
      <c r="C25" s="38" t="s">
        <v>16</v>
      </c>
      <c r="D25" s="28"/>
      <c r="E25" s="11"/>
      <c r="F25" s="26"/>
      <c r="G25" s="23"/>
      <c r="H25" s="23"/>
      <c r="I25" s="13"/>
      <c r="J25" s="12"/>
      <c r="K25" s="35">
        <f t="shared" si="0"/>
        <v>0</v>
      </c>
      <c r="L25" s="31">
        <f t="shared" si="1"/>
        <v>0</v>
      </c>
    </row>
    <row r="26" spans="1:12" s="1" customFormat="1">
      <c r="A26" s="9">
        <v>206</v>
      </c>
      <c r="B26" s="10" t="s">
        <v>76</v>
      </c>
      <c r="C26" s="38" t="s">
        <v>16</v>
      </c>
      <c r="D26" s="28"/>
      <c r="E26" s="11"/>
      <c r="F26" s="26"/>
      <c r="G26" s="23"/>
      <c r="H26" s="23"/>
      <c r="I26" s="13"/>
      <c r="J26" s="12"/>
      <c r="K26" s="35">
        <f t="shared" si="0"/>
        <v>0</v>
      </c>
      <c r="L26" s="31">
        <f t="shared" si="1"/>
        <v>0</v>
      </c>
    </row>
    <row r="27" spans="1:12" s="1" customFormat="1">
      <c r="A27" s="9">
        <v>207</v>
      </c>
      <c r="B27" s="10" t="s">
        <v>77</v>
      </c>
      <c r="C27" s="38" t="s">
        <v>16</v>
      </c>
      <c r="D27" s="28"/>
      <c r="E27" s="11"/>
      <c r="F27" s="26"/>
      <c r="G27" s="23"/>
      <c r="H27" s="23"/>
      <c r="I27" s="13"/>
      <c r="J27" s="12"/>
      <c r="K27" s="35">
        <f t="shared" si="0"/>
        <v>0</v>
      </c>
      <c r="L27" s="31">
        <f t="shared" si="1"/>
        <v>0</v>
      </c>
    </row>
    <row r="28" spans="1:12" s="1" customFormat="1">
      <c r="A28" s="9">
        <v>208</v>
      </c>
      <c r="B28" s="10" t="s">
        <v>78</v>
      </c>
      <c r="C28" s="38" t="s">
        <v>16</v>
      </c>
      <c r="D28" s="28"/>
      <c r="E28" s="11"/>
      <c r="F28" s="26"/>
      <c r="G28" s="23"/>
      <c r="H28" s="23"/>
      <c r="I28" s="13"/>
      <c r="J28" s="12"/>
      <c r="K28" s="35">
        <f t="shared" si="0"/>
        <v>0</v>
      </c>
      <c r="L28" s="31">
        <f t="shared" si="1"/>
        <v>0</v>
      </c>
    </row>
    <row r="29" spans="1:12" s="1" customFormat="1">
      <c r="A29" s="9">
        <v>209</v>
      </c>
      <c r="B29" s="10" t="s">
        <v>18</v>
      </c>
      <c r="C29" s="38" t="s">
        <v>16</v>
      </c>
      <c r="D29" s="28"/>
      <c r="E29" s="11"/>
      <c r="F29" s="26"/>
      <c r="G29" s="23"/>
      <c r="H29" s="23"/>
      <c r="I29" s="13"/>
      <c r="J29" s="12"/>
      <c r="K29" s="35">
        <f t="shared" si="0"/>
        <v>0</v>
      </c>
      <c r="L29" s="31">
        <f t="shared" si="1"/>
        <v>0</v>
      </c>
    </row>
    <row r="30" spans="1:12" s="1" customFormat="1">
      <c r="A30" s="9">
        <v>210</v>
      </c>
      <c r="B30" s="10" t="s">
        <v>79</v>
      </c>
      <c r="C30" s="38" t="s">
        <v>16</v>
      </c>
      <c r="D30" s="28"/>
      <c r="E30" s="11"/>
      <c r="F30" s="26"/>
      <c r="G30" s="23"/>
      <c r="H30" s="23"/>
      <c r="I30" s="13"/>
      <c r="J30" s="12"/>
      <c r="K30" s="35">
        <f t="shared" si="0"/>
        <v>0</v>
      </c>
      <c r="L30" s="31">
        <f t="shared" si="1"/>
        <v>0</v>
      </c>
    </row>
    <row r="31" spans="1:12" s="1" customFormat="1">
      <c r="A31" s="9">
        <v>211</v>
      </c>
      <c r="B31" s="10" t="s">
        <v>80</v>
      </c>
      <c r="C31" s="38" t="s">
        <v>16</v>
      </c>
      <c r="D31" s="28"/>
      <c r="E31" s="11"/>
      <c r="F31" s="26"/>
      <c r="G31" s="23"/>
      <c r="H31" s="23"/>
      <c r="I31" s="13"/>
      <c r="J31" s="12"/>
      <c r="K31" s="35">
        <f t="shared" si="0"/>
        <v>0</v>
      </c>
      <c r="L31" s="31">
        <f t="shared" si="1"/>
        <v>0</v>
      </c>
    </row>
    <row r="32" spans="1:12" s="1" customFormat="1">
      <c r="A32" s="9">
        <v>213</v>
      </c>
      <c r="B32" s="10" t="s">
        <v>81</v>
      </c>
      <c r="C32" s="38" t="s">
        <v>16</v>
      </c>
      <c r="D32" s="28"/>
      <c r="E32" s="11"/>
      <c r="F32" s="26"/>
      <c r="G32" s="23"/>
      <c r="H32" s="23"/>
      <c r="I32" s="13"/>
      <c r="J32" s="12"/>
      <c r="K32" s="35">
        <f t="shared" si="0"/>
        <v>0</v>
      </c>
      <c r="L32" s="31">
        <f t="shared" si="1"/>
        <v>0</v>
      </c>
    </row>
    <row r="33" spans="1:12" s="1" customFormat="1">
      <c r="A33" s="9">
        <v>216</v>
      </c>
      <c r="B33" s="10" t="s">
        <v>46</v>
      </c>
      <c r="C33" s="38" t="s">
        <v>16</v>
      </c>
      <c r="D33" s="28"/>
      <c r="E33" s="11"/>
      <c r="F33" s="26"/>
      <c r="G33" s="23"/>
      <c r="H33" s="23"/>
      <c r="I33" s="13"/>
      <c r="J33" s="12"/>
      <c r="K33" s="35">
        <f t="shared" si="0"/>
        <v>0</v>
      </c>
      <c r="L33" s="31">
        <f t="shared" si="1"/>
        <v>0</v>
      </c>
    </row>
    <row r="34" spans="1:12" s="1" customFormat="1">
      <c r="A34" s="9">
        <v>218</v>
      </c>
      <c r="B34" s="10" t="s">
        <v>82</v>
      </c>
      <c r="C34" s="38" t="s">
        <v>16</v>
      </c>
      <c r="D34" s="28"/>
      <c r="E34" s="11"/>
      <c r="F34" s="26"/>
      <c r="G34" s="23"/>
      <c r="H34" s="23"/>
      <c r="I34" s="13"/>
      <c r="J34" s="12"/>
      <c r="K34" s="35">
        <f t="shared" si="0"/>
        <v>0</v>
      </c>
      <c r="L34" s="31">
        <f t="shared" si="1"/>
        <v>0</v>
      </c>
    </row>
    <row r="35" spans="1:12" s="1" customFormat="1">
      <c r="A35" s="9">
        <v>220</v>
      </c>
      <c r="B35" s="10" t="s">
        <v>83</v>
      </c>
      <c r="C35" s="38" t="s">
        <v>16</v>
      </c>
      <c r="D35" s="28"/>
      <c r="E35" s="11"/>
      <c r="F35" s="26"/>
      <c r="G35" s="23"/>
      <c r="H35" s="23"/>
      <c r="I35" s="13"/>
      <c r="J35" s="12"/>
      <c r="K35" s="35">
        <f t="shared" si="0"/>
        <v>0</v>
      </c>
      <c r="L35" s="31">
        <f t="shared" si="1"/>
        <v>0</v>
      </c>
    </row>
    <row r="36" spans="1:12" s="1" customFormat="1">
      <c r="A36" s="9">
        <v>221</v>
      </c>
      <c r="B36" s="10" t="s">
        <v>19</v>
      </c>
      <c r="C36" s="38" t="s">
        <v>16</v>
      </c>
      <c r="D36" s="28"/>
      <c r="E36" s="11"/>
      <c r="F36" s="26"/>
      <c r="G36" s="23"/>
      <c r="H36" s="23"/>
      <c r="I36" s="13"/>
      <c r="J36" s="12"/>
      <c r="K36" s="35">
        <f t="shared" si="0"/>
        <v>0</v>
      </c>
      <c r="L36" s="31">
        <f t="shared" si="1"/>
        <v>0</v>
      </c>
    </row>
    <row r="37" spans="1:12" s="1" customFormat="1">
      <c r="A37" s="9">
        <v>222</v>
      </c>
      <c r="B37" s="10" t="s">
        <v>20</v>
      </c>
      <c r="C37" s="38" t="s">
        <v>16</v>
      </c>
      <c r="D37" s="28"/>
      <c r="E37" s="11"/>
      <c r="F37" s="26"/>
      <c r="G37" s="23"/>
      <c r="H37" s="23"/>
      <c r="I37" s="13"/>
      <c r="J37" s="12"/>
      <c r="K37" s="35">
        <f t="shared" si="0"/>
        <v>0</v>
      </c>
      <c r="L37" s="31">
        <f t="shared" si="1"/>
        <v>0</v>
      </c>
    </row>
    <row r="38" spans="1:12" s="1" customFormat="1" ht="50">
      <c r="A38" s="9">
        <v>223</v>
      </c>
      <c r="B38" s="10" t="s">
        <v>84</v>
      </c>
      <c r="C38" s="38" t="s">
        <v>16</v>
      </c>
      <c r="D38" s="28"/>
      <c r="E38" s="11"/>
      <c r="F38" s="26"/>
      <c r="G38" s="23"/>
      <c r="H38" s="23"/>
      <c r="I38" s="13"/>
      <c r="J38" s="12"/>
      <c r="K38" s="35">
        <f t="shared" si="0"/>
        <v>0</v>
      </c>
      <c r="L38" s="31">
        <f t="shared" si="1"/>
        <v>0</v>
      </c>
    </row>
    <row r="39" spans="1:12" s="1" customFormat="1" ht="37.5">
      <c r="A39" s="9">
        <v>227</v>
      </c>
      <c r="B39" s="10" t="s">
        <v>53</v>
      </c>
      <c r="C39" s="38" t="s">
        <v>16</v>
      </c>
      <c r="D39" s="28"/>
      <c r="E39" s="11"/>
      <c r="F39" s="26"/>
      <c r="G39" s="23"/>
      <c r="H39" s="23"/>
      <c r="I39" s="13"/>
      <c r="J39" s="12"/>
      <c r="K39" s="35">
        <f t="shared" si="0"/>
        <v>0</v>
      </c>
      <c r="L39" s="31">
        <f t="shared" si="1"/>
        <v>0</v>
      </c>
    </row>
    <row r="40" spans="1:12" s="1" customFormat="1" ht="37.5">
      <c r="A40" s="9">
        <v>228</v>
      </c>
      <c r="B40" s="10" t="s">
        <v>85</v>
      </c>
      <c r="C40" s="38" t="s">
        <v>16</v>
      </c>
      <c r="D40" s="28"/>
      <c r="E40" s="11"/>
      <c r="F40" s="26"/>
      <c r="G40" s="23"/>
      <c r="H40" s="23"/>
      <c r="I40" s="13"/>
      <c r="J40" s="12"/>
      <c r="K40" s="35">
        <f t="shared" si="0"/>
        <v>0</v>
      </c>
      <c r="L40" s="31">
        <f t="shared" si="1"/>
        <v>0</v>
      </c>
    </row>
    <row r="41" spans="1:12" s="1" customFormat="1">
      <c r="A41" s="9">
        <v>230</v>
      </c>
      <c r="B41" s="10" t="s">
        <v>21</v>
      </c>
      <c r="C41" s="38" t="s">
        <v>16</v>
      </c>
      <c r="D41" s="28"/>
      <c r="E41" s="11"/>
      <c r="F41" s="26"/>
      <c r="G41" s="23"/>
      <c r="H41" s="23"/>
      <c r="I41" s="13"/>
      <c r="J41" s="12"/>
      <c r="K41" s="35">
        <f t="shared" si="0"/>
        <v>0</v>
      </c>
      <c r="L41" s="31">
        <f t="shared" si="1"/>
        <v>0</v>
      </c>
    </row>
    <row r="42" spans="1:12" s="1" customFormat="1">
      <c r="A42" s="9">
        <v>232</v>
      </c>
      <c r="B42" s="10" t="s">
        <v>86</v>
      </c>
      <c r="C42" s="38" t="s">
        <v>16</v>
      </c>
      <c r="D42" s="28"/>
      <c r="E42" s="11"/>
      <c r="F42" s="26"/>
      <c r="G42" s="23"/>
      <c r="H42" s="23"/>
      <c r="I42" s="13"/>
      <c r="J42" s="12"/>
      <c r="K42" s="35">
        <f t="shared" si="0"/>
        <v>0</v>
      </c>
      <c r="L42" s="31">
        <f t="shared" si="1"/>
        <v>0</v>
      </c>
    </row>
    <row r="43" spans="1:12" s="1" customFormat="1">
      <c r="A43" s="9">
        <v>235</v>
      </c>
      <c r="B43" s="10" t="s">
        <v>22</v>
      </c>
      <c r="C43" s="38" t="s">
        <v>16</v>
      </c>
      <c r="D43" s="28"/>
      <c r="E43" s="11"/>
      <c r="F43" s="26"/>
      <c r="G43" s="23"/>
      <c r="H43" s="23"/>
      <c r="I43" s="13"/>
      <c r="J43" s="12"/>
      <c r="K43" s="35">
        <f t="shared" si="0"/>
        <v>0</v>
      </c>
      <c r="L43" s="31">
        <f t="shared" si="1"/>
        <v>0</v>
      </c>
    </row>
    <row r="44" spans="1:12" s="1" customFormat="1">
      <c r="A44" s="9">
        <v>238</v>
      </c>
      <c r="B44" s="10" t="s">
        <v>87</v>
      </c>
      <c r="C44" s="38" t="s">
        <v>16</v>
      </c>
      <c r="D44" s="28"/>
      <c r="E44" s="11"/>
      <c r="F44" s="26"/>
      <c r="G44" s="23"/>
      <c r="H44" s="23"/>
      <c r="I44" s="13"/>
      <c r="J44" s="12"/>
      <c r="K44" s="35">
        <f t="shared" si="0"/>
        <v>0</v>
      </c>
      <c r="L44" s="31">
        <f t="shared" si="1"/>
        <v>0</v>
      </c>
    </row>
    <row r="45" spans="1:12" s="1" customFormat="1">
      <c r="A45" s="9">
        <v>239</v>
      </c>
      <c r="B45" s="10" t="s">
        <v>23</v>
      </c>
      <c r="C45" s="38" t="s">
        <v>16</v>
      </c>
      <c r="D45" s="28"/>
      <c r="E45" s="11"/>
      <c r="F45" s="26"/>
      <c r="G45" s="23"/>
      <c r="H45" s="23"/>
      <c r="I45" s="13"/>
      <c r="J45" s="12"/>
      <c r="K45" s="35">
        <f t="shared" si="0"/>
        <v>0</v>
      </c>
      <c r="L45" s="31">
        <f t="shared" si="1"/>
        <v>0</v>
      </c>
    </row>
    <row r="46" spans="1:12" s="1" customFormat="1">
      <c r="A46" s="9">
        <v>241</v>
      </c>
      <c r="B46" s="10" t="s">
        <v>88</v>
      </c>
      <c r="C46" s="38" t="s">
        <v>16</v>
      </c>
      <c r="D46" s="28"/>
      <c r="E46" s="11"/>
      <c r="F46" s="26"/>
      <c r="G46" s="23"/>
      <c r="H46" s="23"/>
      <c r="I46" s="13"/>
      <c r="J46" s="12"/>
      <c r="K46" s="35">
        <f t="shared" si="0"/>
        <v>0</v>
      </c>
      <c r="L46" s="31">
        <f t="shared" si="1"/>
        <v>0</v>
      </c>
    </row>
    <row r="47" spans="1:12" s="1" customFormat="1">
      <c r="A47" s="9">
        <v>242</v>
      </c>
      <c r="B47" s="10" t="s">
        <v>89</v>
      </c>
      <c r="C47" s="38" t="s">
        <v>16</v>
      </c>
      <c r="D47" s="28"/>
      <c r="E47" s="11"/>
      <c r="F47" s="26"/>
      <c r="G47" s="23"/>
      <c r="H47" s="23"/>
      <c r="I47" s="13"/>
      <c r="J47" s="12"/>
      <c r="K47" s="35">
        <f t="shared" si="0"/>
        <v>0</v>
      </c>
      <c r="L47" s="31">
        <f t="shared" si="1"/>
        <v>0</v>
      </c>
    </row>
    <row r="48" spans="1:12" s="1" customFormat="1" ht="37.5">
      <c r="A48" s="9">
        <v>243</v>
      </c>
      <c r="B48" s="10" t="s">
        <v>90</v>
      </c>
      <c r="C48" s="38" t="s">
        <v>16</v>
      </c>
      <c r="D48" s="28"/>
      <c r="E48" s="11"/>
      <c r="F48" s="26"/>
      <c r="G48" s="23"/>
      <c r="H48" s="23"/>
      <c r="I48" s="13"/>
      <c r="J48" s="12"/>
      <c r="K48" s="35">
        <f t="shared" si="0"/>
        <v>0</v>
      </c>
      <c r="L48" s="31">
        <f t="shared" si="1"/>
        <v>0</v>
      </c>
    </row>
    <row r="49" spans="1:12" s="1" customFormat="1">
      <c r="A49" s="9">
        <v>244</v>
      </c>
      <c r="B49" s="10" t="s">
        <v>91</v>
      </c>
      <c r="C49" s="38" t="s">
        <v>16</v>
      </c>
      <c r="D49" s="28"/>
      <c r="E49" s="11"/>
      <c r="F49" s="26"/>
      <c r="G49" s="23"/>
      <c r="H49" s="23"/>
      <c r="I49" s="13"/>
      <c r="J49" s="12"/>
      <c r="K49" s="35">
        <f t="shared" si="0"/>
        <v>0</v>
      </c>
      <c r="L49" s="31">
        <f t="shared" si="1"/>
        <v>0</v>
      </c>
    </row>
    <row r="50" spans="1:12" s="1" customFormat="1">
      <c r="A50" s="9">
        <v>256</v>
      </c>
      <c r="B50" s="10" t="s">
        <v>24</v>
      </c>
      <c r="C50" s="38" t="s">
        <v>16</v>
      </c>
      <c r="D50" s="28"/>
      <c r="E50" s="11"/>
      <c r="F50" s="26"/>
      <c r="G50" s="23"/>
      <c r="H50" s="23"/>
      <c r="I50" s="13"/>
      <c r="J50" s="12"/>
      <c r="K50" s="35">
        <f t="shared" si="0"/>
        <v>0</v>
      </c>
      <c r="L50" s="31">
        <f t="shared" si="1"/>
        <v>0</v>
      </c>
    </row>
    <row r="51" spans="1:12" s="1" customFormat="1">
      <c r="A51" s="9">
        <v>257</v>
      </c>
      <c r="B51" s="10" t="s">
        <v>25</v>
      </c>
      <c r="C51" s="38" t="s">
        <v>16</v>
      </c>
      <c r="D51" s="28"/>
      <c r="E51" s="11"/>
      <c r="F51" s="26"/>
      <c r="G51" s="23"/>
      <c r="H51" s="23"/>
      <c r="I51" s="13"/>
      <c r="J51" s="12"/>
      <c r="K51" s="35">
        <f t="shared" si="0"/>
        <v>0</v>
      </c>
      <c r="L51" s="31">
        <f t="shared" si="1"/>
        <v>0</v>
      </c>
    </row>
    <row r="52" spans="1:12" s="1" customFormat="1">
      <c r="A52" s="9">
        <v>258</v>
      </c>
      <c r="B52" s="10" t="s">
        <v>92</v>
      </c>
      <c r="C52" s="38" t="s">
        <v>16</v>
      </c>
      <c r="D52" s="28"/>
      <c r="E52" s="11"/>
      <c r="F52" s="26"/>
      <c r="G52" s="23"/>
      <c r="H52" s="23"/>
      <c r="I52" s="13"/>
      <c r="J52" s="12"/>
      <c r="K52" s="35">
        <f t="shared" si="0"/>
        <v>0</v>
      </c>
      <c r="L52" s="31">
        <f t="shared" si="1"/>
        <v>0</v>
      </c>
    </row>
    <row r="53" spans="1:12" s="1" customFormat="1">
      <c r="A53" s="9">
        <v>259</v>
      </c>
      <c r="B53" s="10" t="s">
        <v>93</v>
      </c>
      <c r="C53" s="38" t="s">
        <v>16</v>
      </c>
      <c r="D53" s="28"/>
      <c r="E53" s="11"/>
      <c r="F53" s="26"/>
      <c r="G53" s="23"/>
      <c r="H53" s="23"/>
      <c r="I53" s="13"/>
      <c r="J53" s="12"/>
      <c r="K53" s="35">
        <f t="shared" si="0"/>
        <v>0</v>
      </c>
      <c r="L53" s="31">
        <f t="shared" si="1"/>
        <v>0</v>
      </c>
    </row>
    <row r="54" spans="1:12" s="1" customFormat="1">
      <c r="A54" s="9">
        <v>260</v>
      </c>
      <c r="B54" s="10" t="s">
        <v>26</v>
      </c>
      <c r="C54" s="38" t="s">
        <v>16</v>
      </c>
      <c r="D54" s="28"/>
      <c r="E54" s="11"/>
      <c r="F54" s="26"/>
      <c r="G54" s="23"/>
      <c r="H54" s="23"/>
      <c r="I54" s="13"/>
      <c r="J54" s="12"/>
      <c r="K54" s="35">
        <f t="shared" si="0"/>
        <v>0</v>
      </c>
      <c r="L54" s="31">
        <f t="shared" si="1"/>
        <v>0</v>
      </c>
    </row>
    <row r="55" spans="1:12" s="1" customFormat="1">
      <c r="A55" s="9">
        <v>264</v>
      </c>
      <c r="B55" s="10" t="s">
        <v>94</v>
      </c>
      <c r="C55" s="38" t="s">
        <v>16</v>
      </c>
      <c r="D55" s="28"/>
      <c r="E55" s="11"/>
      <c r="F55" s="26"/>
      <c r="G55" s="23"/>
      <c r="H55" s="23"/>
      <c r="I55" s="13"/>
      <c r="J55" s="12"/>
      <c r="K55" s="35">
        <f t="shared" si="0"/>
        <v>0</v>
      </c>
      <c r="L55" s="31">
        <f t="shared" si="1"/>
        <v>0</v>
      </c>
    </row>
    <row r="56" spans="1:12" s="1" customFormat="1">
      <c r="A56" s="9">
        <v>267</v>
      </c>
      <c r="B56" s="10" t="s">
        <v>95</v>
      </c>
      <c r="C56" s="38" t="s">
        <v>16</v>
      </c>
      <c r="D56" s="28"/>
      <c r="E56" s="11"/>
      <c r="F56" s="26"/>
      <c r="G56" s="23"/>
      <c r="H56" s="23"/>
      <c r="I56" s="13"/>
      <c r="J56" s="12"/>
      <c r="K56" s="35">
        <f t="shared" si="0"/>
        <v>0</v>
      </c>
      <c r="L56" s="31">
        <f t="shared" si="1"/>
        <v>0</v>
      </c>
    </row>
    <row r="57" spans="1:12" s="1" customFormat="1">
      <c r="A57" s="9">
        <v>273</v>
      </c>
      <c r="B57" s="10" t="s">
        <v>96</v>
      </c>
      <c r="C57" s="38" t="s">
        <v>16</v>
      </c>
      <c r="D57" s="28"/>
      <c r="E57" s="11"/>
      <c r="F57" s="26"/>
      <c r="G57" s="23"/>
      <c r="H57" s="23"/>
      <c r="I57" s="13"/>
      <c r="J57" s="12"/>
      <c r="K57" s="35">
        <f t="shared" si="0"/>
        <v>0</v>
      </c>
      <c r="L57" s="31">
        <f t="shared" si="1"/>
        <v>0</v>
      </c>
    </row>
    <row r="58" spans="1:12" s="1" customFormat="1">
      <c r="A58" s="9">
        <v>274</v>
      </c>
      <c r="B58" s="10" t="s">
        <v>97</v>
      </c>
      <c r="C58" s="38" t="s">
        <v>16</v>
      </c>
      <c r="D58" s="28"/>
      <c r="E58" s="11"/>
      <c r="F58" s="26"/>
      <c r="G58" s="23"/>
      <c r="H58" s="23"/>
      <c r="I58" s="13"/>
      <c r="J58" s="12"/>
      <c r="K58" s="35">
        <f t="shared" si="0"/>
        <v>0</v>
      </c>
      <c r="L58" s="31">
        <f t="shared" si="1"/>
        <v>0</v>
      </c>
    </row>
    <row r="59" spans="1:12" s="1" customFormat="1">
      <c r="A59" s="9">
        <v>279</v>
      </c>
      <c r="B59" s="10" t="s">
        <v>98</v>
      </c>
      <c r="C59" s="38" t="s">
        <v>16</v>
      </c>
      <c r="D59" s="28"/>
      <c r="E59" s="11"/>
      <c r="F59" s="26"/>
      <c r="G59" s="23"/>
      <c r="H59" s="23"/>
      <c r="I59" s="13"/>
      <c r="J59" s="12"/>
      <c r="K59" s="35">
        <f t="shared" si="0"/>
        <v>0</v>
      </c>
      <c r="L59" s="31">
        <f t="shared" si="1"/>
        <v>0</v>
      </c>
    </row>
    <row r="60" spans="1:12" s="1" customFormat="1">
      <c r="A60" s="9">
        <v>280</v>
      </c>
      <c r="B60" s="10" t="s">
        <v>99</v>
      </c>
      <c r="C60" s="38" t="s">
        <v>16</v>
      </c>
      <c r="D60" s="28"/>
      <c r="E60" s="11"/>
      <c r="F60" s="26"/>
      <c r="G60" s="23"/>
      <c r="H60" s="23"/>
      <c r="I60" s="13"/>
      <c r="J60" s="12"/>
      <c r="K60" s="35">
        <f t="shared" si="0"/>
        <v>0</v>
      </c>
      <c r="L60" s="31">
        <f t="shared" si="1"/>
        <v>0</v>
      </c>
    </row>
    <row r="61" spans="1:12" s="1" customFormat="1">
      <c r="A61" s="9">
        <v>281</v>
      </c>
      <c r="B61" s="10" t="s">
        <v>100</v>
      </c>
      <c r="C61" s="38" t="s">
        <v>16</v>
      </c>
      <c r="D61" s="28"/>
      <c r="E61" s="11"/>
      <c r="F61" s="26"/>
      <c r="G61" s="23"/>
      <c r="H61" s="23"/>
      <c r="I61" s="13"/>
      <c r="J61" s="12"/>
      <c r="K61" s="35">
        <f t="shared" si="0"/>
        <v>0</v>
      </c>
      <c r="L61" s="31">
        <f t="shared" si="1"/>
        <v>0</v>
      </c>
    </row>
    <row r="62" spans="1:12" s="1" customFormat="1">
      <c r="A62" s="9">
        <v>282</v>
      </c>
      <c r="B62" s="10" t="s">
        <v>101</v>
      </c>
      <c r="C62" s="38" t="s">
        <v>16</v>
      </c>
      <c r="D62" s="28"/>
      <c r="E62" s="11"/>
      <c r="F62" s="26"/>
      <c r="G62" s="23"/>
      <c r="H62" s="23"/>
      <c r="I62" s="13"/>
      <c r="J62" s="12"/>
      <c r="K62" s="35">
        <f t="shared" si="0"/>
        <v>0</v>
      </c>
      <c r="L62" s="31">
        <f t="shared" si="1"/>
        <v>0</v>
      </c>
    </row>
    <row r="63" spans="1:12" s="1" customFormat="1">
      <c r="A63" s="9">
        <v>283</v>
      </c>
      <c r="B63" s="10" t="s">
        <v>27</v>
      </c>
      <c r="C63" s="38" t="s">
        <v>16</v>
      </c>
      <c r="D63" s="28"/>
      <c r="E63" s="11"/>
      <c r="F63" s="26"/>
      <c r="G63" s="23"/>
      <c r="H63" s="23"/>
      <c r="I63" s="13"/>
      <c r="J63" s="12"/>
      <c r="K63" s="35">
        <f t="shared" si="0"/>
        <v>0</v>
      </c>
      <c r="L63" s="31">
        <f t="shared" si="1"/>
        <v>0</v>
      </c>
    </row>
    <row r="64" spans="1:12" s="1" customFormat="1">
      <c r="A64" s="9">
        <v>284</v>
      </c>
      <c r="B64" s="10" t="s">
        <v>102</v>
      </c>
      <c r="C64" s="38" t="s">
        <v>16</v>
      </c>
      <c r="D64" s="28"/>
      <c r="E64" s="11"/>
      <c r="F64" s="26"/>
      <c r="G64" s="23"/>
      <c r="H64" s="23"/>
      <c r="I64" s="13"/>
      <c r="J64" s="12"/>
      <c r="K64" s="35">
        <f t="shared" si="0"/>
        <v>0</v>
      </c>
      <c r="L64" s="31">
        <f t="shared" si="1"/>
        <v>0</v>
      </c>
    </row>
    <row r="65" spans="1:12" s="1" customFormat="1">
      <c r="A65" s="9">
        <v>285</v>
      </c>
      <c r="B65" s="10" t="s">
        <v>28</v>
      </c>
      <c r="C65" s="38" t="s">
        <v>16</v>
      </c>
      <c r="D65" s="28"/>
      <c r="E65" s="11"/>
      <c r="F65" s="26"/>
      <c r="G65" s="23"/>
      <c r="H65" s="23"/>
      <c r="I65" s="13"/>
      <c r="J65" s="12"/>
      <c r="K65" s="35">
        <f t="shared" si="0"/>
        <v>0</v>
      </c>
      <c r="L65" s="31">
        <f t="shared" si="1"/>
        <v>0</v>
      </c>
    </row>
    <row r="66" spans="1:12" s="1" customFormat="1">
      <c r="A66" s="7">
        <v>1518</v>
      </c>
      <c r="B66" s="10" t="s">
        <v>29</v>
      </c>
      <c r="C66" s="38" t="s">
        <v>16</v>
      </c>
      <c r="D66" s="28"/>
      <c r="E66" s="11"/>
      <c r="F66" s="26"/>
      <c r="G66" s="23"/>
      <c r="H66" s="23"/>
      <c r="I66" s="13"/>
      <c r="J66" s="12"/>
      <c r="K66" s="35">
        <f t="shared" si="0"/>
        <v>0</v>
      </c>
      <c r="L66" s="31">
        <f t="shared" ref="L66:L76" si="2">SUM(H66:I66)</f>
        <v>0</v>
      </c>
    </row>
    <row r="67" spans="1:12" s="1" customFormat="1">
      <c r="A67" s="9">
        <v>1606</v>
      </c>
      <c r="B67" s="10" t="s">
        <v>118</v>
      </c>
      <c r="C67" s="38" t="s">
        <v>16</v>
      </c>
      <c r="D67" s="28"/>
      <c r="E67" s="11"/>
      <c r="F67" s="26"/>
      <c r="G67" s="23"/>
      <c r="H67" s="23"/>
      <c r="I67" s="13"/>
      <c r="J67" s="12"/>
      <c r="K67" s="35">
        <f t="shared" si="0"/>
        <v>0</v>
      </c>
      <c r="L67" s="31">
        <f t="shared" si="2"/>
        <v>0</v>
      </c>
    </row>
    <row r="68" spans="1:12" s="1" customFormat="1">
      <c r="A68" s="9">
        <v>1626</v>
      </c>
      <c r="B68" s="10" t="s">
        <v>119</v>
      </c>
      <c r="C68" s="38" t="s">
        <v>16</v>
      </c>
      <c r="D68" s="28"/>
      <c r="E68" s="11"/>
      <c r="F68" s="26"/>
      <c r="G68" s="23"/>
      <c r="H68" s="23"/>
      <c r="I68" s="13"/>
      <c r="J68" s="12"/>
      <c r="K68" s="35">
        <f t="shared" si="0"/>
        <v>0</v>
      </c>
      <c r="L68" s="31">
        <f t="shared" si="2"/>
        <v>0</v>
      </c>
    </row>
    <row r="69" spans="1:12" s="1" customFormat="1">
      <c r="A69" s="9">
        <v>1628</v>
      </c>
      <c r="B69" s="10" t="s">
        <v>120</v>
      </c>
      <c r="C69" s="38" t="s">
        <v>16</v>
      </c>
      <c r="D69" s="28"/>
      <c r="E69" s="11"/>
      <c r="F69" s="26"/>
      <c r="G69" s="23"/>
      <c r="H69" s="23"/>
      <c r="I69" s="13"/>
      <c r="J69" s="12"/>
      <c r="K69" s="35">
        <f t="shared" si="0"/>
        <v>0</v>
      </c>
      <c r="L69" s="31">
        <f t="shared" si="2"/>
        <v>0</v>
      </c>
    </row>
    <row r="70" spans="1:12" s="1" customFormat="1">
      <c r="A70" s="9">
        <v>1633</v>
      </c>
      <c r="B70" s="10" t="s">
        <v>50</v>
      </c>
      <c r="C70" s="38" t="s">
        <v>16</v>
      </c>
      <c r="D70" s="28"/>
      <c r="E70" s="11"/>
      <c r="F70" s="26"/>
      <c r="G70" s="23"/>
      <c r="H70" s="23"/>
      <c r="I70" s="13"/>
      <c r="J70" s="12"/>
      <c r="K70" s="35">
        <f t="shared" ref="K70:K76" si="3">SUM(H70:J70)</f>
        <v>0</v>
      </c>
      <c r="L70" s="31">
        <f t="shared" si="2"/>
        <v>0</v>
      </c>
    </row>
    <row r="71" spans="1:12" s="1" customFormat="1">
      <c r="A71" s="7">
        <v>1635</v>
      </c>
      <c r="B71" s="10" t="s">
        <v>121</v>
      </c>
      <c r="C71" s="38" t="s">
        <v>16</v>
      </c>
      <c r="D71" s="28"/>
      <c r="E71" s="11"/>
      <c r="F71" s="26"/>
      <c r="G71" s="23"/>
      <c r="H71" s="23"/>
      <c r="I71" s="13"/>
      <c r="J71" s="12"/>
      <c r="K71" s="35">
        <f t="shared" si="3"/>
        <v>0</v>
      </c>
      <c r="L71" s="31">
        <f t="shared" si="2"/>
        <v>0</v>
      </c>
    </row>
    <row r="72" spans="1:12" s="1" customFormat="1">
      <c r="A72" s="9">
        <v>1810</v>
      </c>
      <c r="B72" s="10" t="s">
        <v>30</v>
      </c>
      <c r="C72" s="38" t="s">
        <v>16</v>
      </c>
      <c r="D72" s="28"/>
      <c r="E72" s="11"/>
      <c r="F72" s="26"/>
      <c r="G72" s="23"/>
      <c r="H72" s="23"/>
      <c r="I72" s="13"/>
      <c r="J72" s="12"/>
      <c r="K72" s="35">
        <f t="shared" si="3"/>
        <v>0</v>
      </c>
      <c r="L72" s="31">
        <f t="shared" si="2"/>
        <v>0</v>
      </c>
    </row>
    <row r="73" spans="1:12" s="1" customFormat="1">
      <c r="A73" s="9">
        <v>3131</v>
      </c>
      <c r="B73" s="10" t="s">
        <v>51</v>
      </c>
      <c r="C73" s="38" t="s">
        <v>16</v>
      </c>
      <c r="D73" s="28"/>
      <c r="E73" s="11"/>
      <c r="F73" s="26"/>
      <c r="G73" s="23"/>
      <c r="H73" s="23"/>
      <c r="I73" s="13"/>
      <c r="J73" s="12"/>
      <c r="K73" s="35">
        <f t="shared" si="3"/>
        <v>0</v>
      </c>
      <c r="L73" s="31">
        <f t="shared" si="2"/>
        <v>0</v>
      </c>
    </row>
    <row r="74" spans="1:12" s="1" customFormat="1" ht="37.5">
      <c r="A74" s="9">
        <v>3132</v>
      </c>
      <c r="B74" s="10" t="s">
        <v>124</v>
      </c>
      <c r="C74" s="38" t="s">
        <v>16</v>
      </c>
      <c r="D74" s="28"/>
      <c r="E74" s="11"/>
      <c r="F74" s="26"/>
      <c r="G74" s="23"/>
      <c r="H74" s="23"/>
      <c r="I74" s="13"/>
      <c r="J74" s="12"/>
      <c r="K74" s="35">
        <f t="shared" si="3"/>
        <v>0</v>
      </c>
      <c r="L74" s="31">
        <f t="shared" si="2"/>
        <v>0</v>
      </c>
    </row>
    <row r="75" spans="1:12" s="1" customFormat="1" ht="37.5">
      <c r="A75" s="9">
        <v>3133</v>
      </c>
      <c r="B75" s="10" t="s">
        <v>125</v>
      </c>
      <c r="C75" s="38" t="s">
        <v>16</v>
      </c>
      <c r="D75" s="28"/>
      <c r="E75" s="11"/>
      <c r="F75" s="26"/>
      <c r="G75" s="23"/>
      <c r="H75" s="23"/>
      <c r="I75" s="13"/>
      <c r="J75" s="12"/>
      <c r="K75" s="35">
        <f t="shared" si="3"/>
        <v>0</v>
      </c>
      <c r="L75" s="31">
        <f t="shared" si="2"/>
        <v>0</v>
      </c>
    </row>
    <row r="76" spans="1:12" s="1" customFormat="1" ht="52.5" customHeight="1">
      <c r="A76" s="9">
        <v>3134</v>
      </c>
      <c r="B76" s="10" t="s">
        <v>126</v>
      </c>
      <c r="C76" s="38" t="s">
        <v>16</v>
      </c>
      <c r="D76" s="28"/>
      <c r="E76" s="11"/>
      <c r="F76" s="26"/>
      <c r="G76" s="23"/>
      <c r="H76" s="23"/>
      <c r="I76" s="13"/>
      <c r="J76" s="12"/>
      <c r="K76" s="35">
        <f t="shared" si="3"/>
        <v>0</v>
      </c>
      <c r="L76" s="31">
        <f t="shared" si="2"/>
        <v>0</v>
      </c>
    </row>
    <row r="77" spans="1:12" s="1" customFormat="1" ht="11.25" customHeight="1">
      <c r="B77" s="5"/>
    </row>
    <row r="78" spans="1:12" s="1" customFormat="1">
      <c r="A78" s="21"/>
      <c r="B78" s="22"/>
      <c r="C78" s="21"/>
      <c r="D78" s="21"/>
      <c r="E78" s="21"/>
      <c r="F78" s="21"/>
      <c r="G78" s="20" t="s">
        <v>56</v>
      </c>
      <c r="H78" s="41">
        <f>SUM(H5:H76)</f>
        <v>0</v>
      </c>
      <c r="I78" s="41">
        <f>SUM(I5:I76)</f>
        <v>0</v>
      </c>
      <c r="J78" s="41">
        <f>SUM(J5:J76)</f>
        <v>0</v>
      </c>
      <c r="K78" s="41">
        <f>SUM(K5:K76)</f>
        <v>0</v>
      </c>
      <c r="L78" s="40">
        <f>SUM(L5:L76)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F5:F76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13"/>
  <sheetViews>
    <sheetView showGridLines="0" zoomScale="90" zoomScaleNormal="90" zoomScaleSheetLayoutView="100" workbookViewId="0">
      <pane ySplit="4" topLeftCell="A5" activePane="bottomLeft" state="frozen"/>
      <selection pane="bottomLeft" sqref="A1:C1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>
      <c r="A5" s="9">
        <v>448</v>
      </c>
      <c r="B5" s="10" t="s">
        <v>31</v>
      </c>
      <c r="C5" s="38" t="s">
        <v>32</v>
      </c>
      <c r="D5" s="28"/>
      <c r="E5" s="11"/>
      <c r="F5" s="26"/>
      <c r="G5" s="23"/>
      <c r="H5" s="23"/>
      <c r="I5" s="13"/>
      <c r="J5" s="12"/>
      <c r="K5" s="35">
        <f>SUM(H5:J5)</f>
        <v>0</v>
      </c>
      <c r="L5" s="31">
        <f t="shared" ref="L5:L7" si="0">SUM(H5:I5)</f>
        <v>0</v>
      </c>
    </row>
    <row r="6" spans="1:72" s="1" customFormat="1">
      <c r="A6" s="9">
        <v>451</v>
      </c>
      <c r="B6" s="10" t="s">
        <v>33</v>
      </c>
      <c r="C6" s="38" t="s">
        <v>32</v>
      </c>
      <c r="D6" s="28"/>
      <c r="E6" s="11"/>
      <c r="F6" s="26"/>
      <c r="G6" s="23"/>
      <c r="H6" s="23"/>
      <c r="I6" s="13"/>
      <c r="J6" s="12"/>
      <c r="K6" s="35">
        <f t="shared" ref="K6:K11" si="1">SUM(H6:J6)</f>
        <v>0</v>
      </c>
      <c r="L6" s="31">
        <f t="shared" si="0"/>
        <v>0</v>
      </c>
    </row>
    <row r="7" spans="1:72" s="1" customFormat="1">
      <c r="A7" s="9">
        <v>455</v>
      </c>
      <c r="B7" s="10" t="s">
        <v>103</v>
      </c>
      <c r="C7" s="38" t="s">
        <v>32</v>
      </c>
      <c r="D7" s="28"/>
      <c r="E7" s="11"/>
      <c r="F7" s="26"/>
      <c r="G7" s="23"/>
      <c r="H7" s="23"/>
      <c r="I7" s="13"/>
      <c r="J7" s="12"/>
      <c r="K7" s="35">
        <f t="shared" si="1"/>
        <v>0</v>
      </c>
      <c r="L7" s="31">
        <f t="shared" si="0"/>
        <v>0</v>
      </c>
    </row>
    <row r="8" spans="1:72" s="1" customFormat="1">
      <c r="A8" s="9">
        <v>463</v>
      </c>
      <c r="B8" s="10" t="s">
        <v>34</v>
      </c>
      <c r="C8" s="38" t="s">
        <v>32</v>
      </c>
      <c r="D8" s="28"/>
      <c r="E8" s="11"/>
      <c r="F8" s="26"/>
      <c r="G8" s="23"/>
      <c r="H8" s="23"/>
      <c r="I8" s="13"/>
      <c r="J8" s="12"/>
      <c r="K8" s="35">
        <f t="shared" si="1"/>
        <v>0</v>
      </c>
      <c r="L8" s="31">
        <f>SUM(H8:I8)</f>
        <v>0</v>
      </c>
    </row>
    <row r="9" spans="1:72" s="1" customFormat="1">
      <c r="A9" s="9">
        <v>470</v>
      </c>
      <c r="B9" s="10" t="s">
        <v>35</v>
      </c>
      <c r="C9" s="38" t="s">
        <v>32</v>
      </c>
      <c r="D9" s="28"/>
      <c r="E9" s="11"/>
      <c r="F9" s="26"/>
      <c r="G9" s="23"/>
      <c r="H9" s="23"/>
      <c r="I9" s="13"/>
      <c r="J9" s="12"/>
      <c r="K9" s="35">
        <f t="shared" si="1"/>
        <v>0</v>
      </c>
      <c r="L9" s="31">
        <f>SUM(H9:I9)</f>
        <v>0</v>
      </c>
    </row>
    <row r="10" spans="1:72" s="1" customFormat="1">
      <c r="A10" s="9">
        <v>1899</v>
      </c>
      <c r="B10" s="10" t="s">
        <v>36</v>
      </c>
      <c r="C10" s="38" t="s">
        <v>32</v>
      </c>
      <c r="D10" s="28"/>
      <c r="E10" s="11"/>
      <c r="F10" s="26"/>
      <c r="G10" s="23"/>
      <c r="H10" s="23"/>
      <c r="I10" s="13"/>
      <c r="J10" s="12"/>
      <c r="K10" s="35">
        <f t="shared" si="1"/>
        <v>0</v>
      </c>
      <c r="L10" s="31">
        <f>SUM(H10:I10)</f>
        <v>0</v>
      </c>
    </row>
    <row r="11" spans="1:72" s="1" customFormat="1">
      <c r="A11" s="9">
        <v>1901</v>
      </c>
      <c r="B11" s="10" t="s">
        <v>141</v>
      </c>
      <c r="C11" s="38" t="s">
        <v>32</v>
      </c>
      <c r="D11" s="28"/>
      <c r="E11" s="11"/>
      <c r="F11" s="26"/>
      <c r="G11" s="23"/>
      <c r="H11" s="23"/>
      <c r="I11" s="13"/>
      <c r="J11" s="12"/>
      <c r="K11" s="35">
        <f t="shared" si="1"/>
        <v>0</v>
      </c>
      <c r="L11" s="31">
        <f>SUM(H11:I11)</f>
        <v>0</v>
      </c>
    </row>
    <row r="12" spans="1:72" s="1" customFormat="1" ht="11.25" customHeight="1">
      <c r="B12" s="5"/>
    </row>
    <row r="13" spans="1:72" s="1" customFormat="1">
      <c r="A13" s="21"/>
      <c r="B13" s="22"/>
      <c r="C13" s="21"/>
      <c r="D13" s="21"/>
      <c r="E13" s="21"/>
      <c r="F13" s="21"/>
      <c r="G13" s="20" t="s">
        <v>56</v>
      </c>
      <c r="H13" s="41">
        <f>SUM(H5:H11)</f>
        <v>0</v>
      </c>
      <c r="I13" s="41">
        <f>SUM(I5:I11)</f>
        <v>0</v>
      </c>
      <c r="J13" s="41">
        <f>SUM(J5:J11)</f>
        <v>0</v>
      </c>
      <c r="K13" s="41">
        <f>SUM(K5:K11)</f>
        <v>0</v>
      </c>
      <c r="L13" s="40">
        <f>SUM(L5:L11)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F5:F11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9"/>
  <sheetViews>
    <sheetView showGridLines="0" zoomScale="90" zoomScaleNormal="90" zoomScaleSheetLayoutView="100" workbookViewId="0">
      <pane ySplit="4" topLeftCell="A5" activePane="bottomLeft" state="frozen"/>
      <selection pane="bottomLeft" sqref="A1:C1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>
      <c r="A5" s="7">
        <v>1021</v>
      </c>
      <c r="B5" s="10" t="s">
        <v>37</v>
      </c>
      <c r="C5" s="38" t="s">
        <v>38</v>
      </c>
      <c r="D5" s="28"/>
      <c r="E5" s="11"/>
      <c r="F5" s="26"/>
      <c r="G5" s="23"/>
      <c r="H5" s="23"/>
      <c r="I5" s="13"/>
      <c r="J5" s="12"/>
      <c r="K5" s="35">
        <f>SUM(H5:J5)</f>
        <v>0</v>
      </c>
      <c r="L5" s="31">
        <f>SUM(H5:I5)</f>
        <v>0</v>
      </c>
    </row>
    <row r="6" spans="1:72" s="1" customFormat="1">
      <c r="A6" s="7">
        <v>1033</v>
      </c>
      <c r="B6" s="10" t="s">
        <v>39</v>
      </c>
      <c r="C6" s="38" t="s">
        <v>38</v>
      </c>
      <c r="D6" s="28"/>
      <c r="E6" s="11"/>
      <c r="F6" s="26"/>
      <c r="G6" s="23"/>
      <c r="H6" s="23"/>
      <c r="I6" s="13"/>
      <c r="J6" s="12"/>
      <c r="K6" s="35">
        <f t="shared" ref="K6:K7" si="0">SUM(H6:J6)</f>
        <v>0</v>
      </c>
      <c r="L6" s="31">
        <f>SUM(H6:I6)</f>
        <v>0</v>
      </c>
    </row>
    <row r="7" spans="1:72" s="1" customFormat="1">
      <c r="A7" s="14">
        <v>1034</v>
      </c>
      <c r="B7" s="10" t="s">
        <v>40</v>
      </c>
      <c r="C7" s="38" t="s">
        <v>38</v>
      </c>
      <c r="D7" s="28"/>
      <c r="E7" s="11"/>
      <c r="F7" s="26"/>
      <c r="G7" s="23"/>
      <c r="H7" s="23"/>
      <c r="I7" s="13"/>
      <c r="J7" s="12"/>
      <c r="K7" s="35">
        <f t="shared" si="0"/>
        <v>0</v>
      </c>
      <c r="L7" s="31">
        <f>SUM(H7:I7)</f>
        <v>0</v>
      </c>
    </row>
    <row r="8" spans="1:72" s="1" customFormat="1" ht="11.25" customHeight="1">
      <c r="B8" s="5"/>
    </row>
    <row r="9" spans="1:72" s="1" customFormat="1">
      <c r="A9" s="21"/>
      <c r="B9" s="22"/>
      <c r="C9" s="21"/>
      <c r="D9" s="21"/>
      <c r="E9" s="21"/>
      <c r="F9" s="21"/>
      <c r="G9" s="20" t="s">
        <v>56</v>
      </c>
      <c r="H9" s="41">
        <f>SUM(H5:H7)</f>
        <v>0</v>
      </c>
      <c r="I9" s="41">
        <f>SUM(I5:I7)</f>
        <v>0</v>
      </c>
      <c r="J9" s="41">
        <f>SUM(J5:J7)</f>
        <v>0</v>
      </c>
      <c r="K9" s="41">
        <f>SUM(K5:K7)</f>
        <v>0</v>
      </c>
      <c r="L9" s="40">
        <f>SUM(L5:L7)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F5:F7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14"/>
  <sheetViews>
    <sheetView showGridLines="0" zoomScale="90" zoomScaleNormal="90" zoomScaleSheetLayoutView="100" workbookViewId="0">
      <pane ySplit="4" topLeftCell="A5" activePane="bottomLeft" state="frozen"/>
      <selection pane="bottomLeft" sqref="A1:C1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>
      <c r="A5" s="9">
        <v>764</v>
      </c>
      <c r="B5" s="10" t="s">
        <v>47</v>
      </c>
      <c r="C5" s="38" t="s">
        <v>41</v>
      </c>
      <c r="D5" s="28"/>
      <c r="E5" s="11"/>
      <c r="F5" s="26"/>
      <c r="G5" s="23"/>
      <c r="H5" s="23"/>
      <c r="I5" s="13"/>
      <c r="J5" s="12"/>
      <c r="K5" s="35">
        <f>SUM(H5:J5)</f>
        <v>0</v>
      </c>
      <c r="L5" s="31">
        <f t="shared" ref="L5:L12" si="0">SUM(H5:I5)</f>
        <v>0</v>
      </c>
    </row>
    <row r="6" spans="1:72" s="1" customFormat="1">
      <c r="A6" s="9">
        <v>765</v>
      </c>
      <c r="B6" s="10" t="s">
        <v>104</v>
      </c>
      <c r="C6" s="38" t="s">
        <v>41</v>
      </c>
      <c r="D6" s="28"/>
      <c r="E6" s="11"/>
      <c r="F6" s="26"/>
      <c r="G6" s="23"/>
      <c r="H6" s="23"/>
      <c r="I6" s="13"/>
      <c r="J6" s="12"/>
      <c r="K6" s="35">
        <f t="shared" ref="K6:K12" si="1">SUM(H6:J6)</f>
        <v>0</v>
      </c>
      <c r="L6" s="31">
        <f t="shared" si="0"/>
        <v>0</v>
      </c>
    </row>
    <row r="7" spans="1:72" s="1" customFormat="1">
      <c r="A7" s="9">
        <v>768</v>
      </c>
      <c r="B7" s="10" t="s">
        <v>105</v>
      </c>
      <c r="C7" s="38" t="s">
        <v>41</v>
      </c>
      <c r="D7" s="28"/>
      <c r="E7" s="11"/>
      <c r="F7" s="26"/>
      <c r="G7" s="23"/>
      <c r="H7" s="23"/>
      <c r="I7" s="13"/>
      <c r="J7" s="12"/>
      <c r="K7" s="35">
        <f t="shared" si="1"/>
        <v>0</v>
      </c>
      <c r="L7" s="31">
        <f t="shared" si="0"/>
        <v>0</v>
      </c>
    </row>
    <row r="8" spans="1:72" s="1" customFormat="1">
      <c r="A8" s="9">
        <v>772</v>
      </c>
      <c r="B8" s="10" t="s">
        <v>106</v>
      </c>
      <c r="C8" s="38" t="s">
        <v>41</v>
      </c>
      <c r="D8" s="28"/>
      <c r="E8" s="11"/>
      <c r="F8" s="26"/>
      <c r="G8" s="23"/>
      <c r="H8" s="23"/>
      <c r="I8" s="13"/>
      <c r="J8" s="12"/>
      <c r="K8" s="35">
        <f t="shared" si="1"/>
        <v>0</v>
      </c>
      <c r="L8" s="31">
        <f t="shared" si="0"/>
        <v>0</v>
      </c>
    </row>
    <row r="9" spans="1:72" s="1" customFormat="1">
      <c r="A9" s="9">
        <v>774</v>
      </c>
      <c r="B9" s="10" t="s">
        <v>48</v>
      </c>
      <c r="C9" s="38" t="s">
        <v>41</v>
      </c>
      <c r="D9" s="28"/>
      <c r="E9" s="11"/>
      <c r="F9" s="26"/>
      <c r="G9" s="23"/>
      <c r="H9" s="23"/>
      <c r="I9" s="13"/>
      <c r="J9" s="12"/>
      <c r="K9" s="35">
        <f t="shared" si="1"/>
        <v>0</v>
      </c>
      <c r="L9" s="31">
        <f t="shared" si="0"/>
        <v>0</v>
      </c>
    </row>
    <row r="10" spans="1:72" s="1" customFormat="1">
      <c r="A10" s="9">
        <v>775</v>
      </c>
      <c r="B10" s="10" t="s">
        <v>107</v>
      </c>
      <c r="C10" s="38" t="s">
        <v>41</v>
      </c>
      <c r="D10" s="28"/>
      <c r="E10" s="11"/>
      <c r="F10" s="26"/>
      <c r="G10" s="23"/>
      <c r="H10" s="23"/>
      <c r="I10" s="13"/>
      <c r="J10" s="12"/>
      <c r="K10" s="35">
        <f t="shared" si="1"/>
        <v>0</v>
      </c>
      <c r="L10" s="31">
        <f t="shared" si="0"/>
        <v>0</v>
      </c>
    </row>
    <row r="11" spans="1:72" s="1" customFormat="1">
      <c r="A11" s="9">
        <v>777</v>
      </c>
      <c r="B11" s="10" t="s">
        <v>42</v>
      </c>
      <c r="C11" s="38" t="s">
        <v>41</v>
      </c>
      <c r="D11" s="28"/>
      <c r="E11" s="11"/>
      <c r="F11" s="26"/>
      <c r="G11" s="23"/>
      <c r="H11" s="23"/>
      <c r="I11" s="13"/>
      <c r="J11" s="12"/>
      <c r="K11" s="35">
        <f t="shared" si="1"/>
        <v>0</v>
      </c>
      <c r="L11" s="31">
        <f t="shared" si="0"/>
        <v>0</v>
      </c>
    </row>
    <row r="12" spans="1:72" s="1" customFormat="1">
      <c r="A12" s="7">
        <v>1495</v>
      </c>
      <c r="B12" s="10" t="s">
        <v>43</v>
      </c>
      <c r="C12" s="38" t="s">
        <v>41</v>
      </c>
      <c r="D12" s="28"/>
      <c r="E12" s="11"/>
      <c r="F12" s="26"/>
      <c r="G12" s="23"/>
      <c r="H12" s="23"/>
      <c r="I12" s="13"/>
      <c r="J12" s="12"/>
      <c r="K12" s="35">
        <f t="shared" si="1"/>
        <v>0</v>
      </c>
      <c r="L12" s="31">
        <f t="shared" si="0"/>
        <v>0</v>
      </c>
    </row>
    <row r="13" spans="1:72" s="1" customFormat="1" ht="11.25" customHeight="1">
      <c r="B13" s="5"/>
    </row>
    <row r="14" spans="1:72" s="1" customFormat="1">
      <c r="A14" s="21"/>
      <c r="B14" s="22"/>
      <c r="C14" s="21"/>
      <c r="D14" s="21"/>
      <c r="E14" s="21"/>
      <c r="F14" s="21"/>
      <c r="G14" s="20" t="s">
        <v>56</v>
      </c>
      <c r="H14" s="41">
        <f>SUM(H5:H12)</f>
        <v>0</v>
      </c>
      <c r="I14" s="41">
        <f>SUM(I5:I12)</f>
        <v>0</v>
      </c>
      <c r="J14" s="41">
        <f>SUM(J5:J12)</f>
        <v>0</v>
      </c>
      <c r="K14" s="41">
        <f>SUM(K5:K12)</f>
        <v>0</v>
      </c>
      <c r="L14" s="40">
        <f>SUM(L5:L12)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F5:F12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T7"/>
  <sheetViews>
    <sheetView showGridLines="0" zoomScale="90" zoomScaleNormal="90" zoomScaleSheetLayoutView="100" workbookViewId="0">
      <pane ySplit="4" topLeftCell="A5" activePane="bottomLeft" state="frozen"/>
      <selection pane="bottomLeft" activeCell="H14" sqref="H14"/>
    </sheetView>
  </sheetViews>
  <sheetFormatPr defaultColWidth="8.7265625" defaultRowHeight="14.5"/>
  <cols>
    <col min="1" max="1" width="6.81640625" style="1" bestFit="1" customWidth="1"/>
    <col min="2" max="2" width="39.453125" style="5" customWidth="1"/>
    <col min="3" max="3" width="7.7265625" style="1" bestFit="1" customWidth="1"/>
    <col min="4" max="4" width="11.81640625" style="1" customWidth="1"/>
    <col min="5" max="5" width="13" style="1" customWidth="1"/>
    <col min="6" max="6" width="23.1796875" style="1" bestFit="1" customWidth="1"/>
    <col min="7" max="8" width="13.26953125" style="1" customWidth="1"/>
    <col min="9" max="9" width="14" style="1" customWidth="1"/>
    <col min="10" max="10" width="12.7265625" style="1" bestFit="1" customWidth="1"/>
    <col min="11" max="11" width="17" style="1" bestFit="1" customWidth="1"/>
    <col min="12" max="12" width="21.453125" style="1" bestFit="1" customWidth="1"/>
    <col min="13" max="72" width="8.7265625" style="1"/>
  </cols>
  <sheetData>
    <row r="1" spans="1:72" ht="86.25" customHeight="1" thickBot="1">
      <c r="A1" s="147" t="s">
        <v>151</v>
      </c>
      <c r="B1" s="148"/>
      <c r="C1" s="149"/>
      <c r="D1" s="150"/>
      <c r="E1" s="151"/>
      <c r="F1" s="151"/>
      <c r="G1" s="151"/>
      <c r="H1" s="151"/>
      <c r="I1" s="151"/>
      <c r="J1" s="151"/>
      <c r="K1" s="151"/>
      <c r="L1" s="152"/>
    </row>
    <row r="2" spans="1:72" ht="7.5" customHeight="1" thickBot="1">
      <c r="A2"/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2" s="3" customFormat="1" ht="35.25" customHeight="1">
      <c r="A3" s="138" t="s">
        <v>145</v>
      </c>
      <c r="B3" s="139"/>
      <c r="C3" s="139"/>
      <c r="D3" s="140" t="s">
        <v>146</v>
      </c>
      <c r="E3" s="141"/>
      <c r="F3" s="142" t="s">
        <v>147</v>
      </c>
      <c r="G3" s="143"/>
      <c r="H3" s="143"/>
      <c r="I3" s="143"/>
      <c r="J3" s="144"/>
      <c r="K3" s="145" t="s">
        <v>149</v>
      </c>
      <c r="L3" s="14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s="3" customFormat="1" ht="38" thickBot="1">
      <c r="A4" s="48" t="s">
        <v>136</v>
      </c>
      <c r="B4" s="49" t="s">
        <v>0</v>
      </c>
      <c r="C4" s="50" t="s">
        <v>137</v>
      </c>
      <c r="D4" s="51" t="s">
        <v>150</v>
      </c>
      <c r="E4" s="52" t="s">
        <v>142</v>
      </c>
      <c r="F4" s="53" t="s">
        <v>55</v>
      </c>
      <c r="G4" s="54" t="s">
        <v>135</v>
      </c>
      <c r="H4" s="54" t="s">
        <v>138</v>
      </c>
      <c r="I4" s="55" t="s">
        <v>139</v>
      </c>
      <c r="J4" s="55" t="s">
        <v>1</v>
      </c>
      <c r="K4" s="56" t="s">
        <v>148</v>
      </c>
      <c r="L4" s="57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1" customFormat="1" ht="23.25" customHeight="1">
      <c r="A5" s="7">
        <v>1487</v>
      </c>
      <c r="B5" s="10" t="s">
        <v>117</v>
      </c>
      <c r="C5" s="38" t="s">
        <v>44</v>
      </c>
      <c r="D5" s="28"/>
      <c r="E5" s="11"/>
      <c r="F5" s="26"/>
      <c r="G5" s="23"/>
      <c r="H5" s="23"/>
      <c r="I5" s="13"/>
      <c r="J5" s="12"/>
      <c r="K5" s="59">
        <f>SUM(H5:J5)</f>
        <v>0</v>
      </c>
      <c r="L5" s="31">
        <f>SUM(H5:I5)</f>
        <v>0</v>
      </c>
    </row>
    <row r="6" spans="1:72" s="1" customFormat="1" ht="11.25" customHeight="1">
      <c r="B6" s="5"/>
    </row>
    <row r="7" spans="1:72" s="1" customFormat="1">
      <c r="A7" s="21"/>
      <c r="B7" s="22"/>
      <c r="C7" s="21"/>
      <c r="D7" s="21"/>
      <c r="E7" s="21"/>
      <c r="F7" s="21"/>
      <c r="G7" s="20" t="s">
        <v>56</v>
      </c>
      <c r="H7" s="41">
        <f>SUM(H5:H5)</f>
        <v>0</v>
      </c>
      <c r="I7" s="41">
        <f>SUM(I5:I5)</f>
        <v>0</v>
      </c>
      <c r="J7" s="41">
        <f>SUM(J5:J5)</f>
        <v>0</v>
      </c>
      <c r="K7" s="41">
        <f>SUM(K5:K5)</f>
        <v>0</v>
      </c>
      <c r="L7" s="40">
        <f>SUM(L5:L5)</f>
        <v>0</v>
      </c>
    </row>
  </sheetData>
  <sheetProtection selectLockedCells="1" selectUnlockedCells="1"/>
  <mergeCells count="6">
    <mergeCell ref="A3:C3"/>
    <mergeCell ref="D3:E3"/>
    <mergeCell ref="F3:J3"/>
    <mergeCell ref="K3:L3"/>
    <mergeCell ref="A1:C1"/>
    <mergeCell ref="D1:L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rro" error="Slecione uma das opções. Caso não haja a opção na lista, selecione &quot;outras fontes&quot; e detalhe na célula à direita." promptTitle="=Fonte de Recursos" prompt="- Escolher entre as opções da lista suspensa (seta ao lado) a fonte de recursos_x000a_- Caso a UC receba recursos de mais de uma fonte incluir uma nova linha na planilha">
          <x14:formula1>
            <xm:f>Plan1!$A$1:$A$9</xm:f>
          </x14:formula1>
          <xm:sqref>F5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779BE945C03247AA3A508191EB1E87" ma:contentTypeVersion="8" ma:contentTypeDescription="Crie um novo documento." ma:contentTypeScope="" ma:versionID="61fbcdc38a55079319ea55c3ef0c0635">
  <xsd:schema xmlns:xsd="http://www.w3.org/2001/XMLSchema" xmlns:xs="http://www.w3.org/2001/XMLSchema" xmlns:p="http://schemas.microsoft.com/office/2006/metadata/properties" xmlns:ns3="32e852c7-dd69-4be8-81d3-7b0a98247b55" targetNamespace="http://schemas.microsoft.com/office/2006/metadata/properties" ma:root="true" ma:fieldsID="db14e8e47450c69ddb102f31ad087595" ns3:_="">
    <xsd:import namespace="32e852c7-dd69-4be8-81d3-7b0a98247b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852c7-dd69-4be8-81d3-7b0a98247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64CC7-9B16-4E67-9801-20EEFED3F1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A9A8E-F404-4FC0-8D87-D138A020138C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32e852c7-dd69-4be8-81d3-7b0a98247b5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04CF79-D318-4998-886E-E102B58C9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e852c7-dd69-4be8-81d3-7b0a98247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61</vt:i4>
      </vt:variant>
    </vt:vector>
  </HeadingPairs>
  <TitlesOfParts>
    <vt:vector size="74" baseType="lpstr">
      <vt:lpstr>Instruções</vt:lpstr>
      <vt:lpstr>Contrapartida_AC</vt:lpstr>
      <vt:lpstr>Contrapartida_AM</vt:lpstr>
      <vt:lpstr>Contrapartida_AP</vt:lpstr>
      <vt:lpstr>Contrapartida_ICMBio</vt:lpstr>
      <vt:lpstr>Contrapartida_MT</vt:lpstr>
      <vt:lpstr>Contrapartida_PA</vt:lpstr>
      <vt:lpstr>Contrapartida_RO</vt:lpstr>
      <vt:lpstr>Contrapartida_TO</vt:lpstr>
      <vt:lpstr>Todas</vt:lpstr>
      <vt:lpstr>Planilha1</vt:lpstr>
      <vt:lpstr>Contrapartida_2018</vt:lpstr>
      <vt:lpstr>Plan1</vt:lpstr>
      <vt:lpstr>Contrapartida_2018!__xlnm__FilterDatabase</vt:lpstr>
      <vt:lpstr>Contrapartida_AC!__xlnm__FilterDatabase</vt:lpstr>
      <vt:lpstr>Contrapartida_AM!__xlnm__FilterDatabase</vt:lpstr>
      <vt:lpstr>Contrapartida_AP!__xlnm__FilterDatabase</vt:lpstr>
      <vt:lpstr>Contrapartida_ICMBio!__xlnm__FilterDatabase</vt:lpstr>
      <vt:lpstr>Contrapartida_MT!__xlnm__FilterDatabase</vt:lpstr>
      <vt:lpstr>Contrapartida_PA!__xlnm__FilterDatabase</vt:lpstr>
      <vt:lpstr>Contrapartida_RO!__xlnm__FilterDatabase</vt:lpstr>
      <vt:lpstr>Contrapartida_TO!__xlnm__FilterDatabase</vt:lpstr>
      <vt:lpstr>Todas!__xlnm__FilterDatabase</vt:lpstr>
      <vt:lpstr>Contrapartida_2018!__xlnm__FilterDatabase_0</vt:lpstr>
      <vt:lpstr>Contrapartida_AC!__xlnm__FilterDatabase_0</vt:lpstr>
      <vt:lpstr>Contrapartida_AM!__xlnm__FilterDatabase_0</vt:lpstr>
      <vt:lpstr>Contrapartida_AP!__xlnm__FilterDatabase_0</vt:lpstr>
      <vt:lpstr>Contrapartida_ICMBio!__xlnm__FilterDatabase_0</vt:lpstr>
      <vt:lpstr>Contrapartida_MT!__xlnm__FilterDatabase_0</vt:lpstr>
      <vt:lpstr>Contrapartida_PA!__xlnm__FilterDatabase_0</vt:lpstr>
      <vt:lpstr>Contrapartida_RO!__xlnm__FilterDatabase_0</vt:lpstr>
      <vt:lpstr>Contrapartida_TO!__xlnm__FilterDatabase_0</vt:lpstr>
      <vt:lpstr>Todas!__xlnm__FilterDatabase_0</vt:lpstr>
      <vt:lpstr>Contrapartida_2018!__xlnm__FilterDatabase_0_0</vt:lpstr>
      <vt:lpstr>Contrapartida_AC!__xlnm__FilterDatabase_0_0</vt:lpstr>
      <vt:lpstr>Contrapartida_AM!__xlnm__FilterDatabase_0_0</vt:lpstr>
      <vt:lpstr>Contrapartida_AP!__xlnm__FilterDatabase_0_0</vt:lpstr>
      <vt:lpstr>Contrapartida_ICMBio!__xlnm__FilterDatabase_0_0</vt:lpstr>
      <vt:lpstr>Contrapartida_MT!__xlnm__FilterDatabase_0_0</vt:lpstr>
      <vt:lpstr>Contrapartida_PA!__xlnm__FilterDatabase_0_0</vt:lpstr>
      <vt:lpstr>Contrapartida_RO!__xlnm__FilterDatabase_0_0</vt:lpstr>
      <vt:lpstr>Contrapartida_TO!__xlnm__FilterDatabase_0_0</vt:lpstr>
      <vt:lpstr>Todas!__xlnm__FilterDatabase_0_0</vt:lpstr>
      <vt:lpstr>Contrapartida_2018!_FilterDatabase_0</vt:lpstr>
      <vt:lpstr>Contrapartida_AC!_FilterDatabase_0</vt:lpstr>
      <vt:lpstr>Contrapartida_AM!_FilterDatabase_0</vt:lpstr>
      <vt:lpstr>Contrapartida_AP!_FilterDatabase_0</vt:lpstr>
      <vt:lpstr>Contrapartida_ICMBio!_FilterDatabase_0</vt:lpstr>
      <vt:lpstr>Contrapartida_MT!_FilterDatabase_0</vt:lpstr>
      <vt:lpstr>Contrapartida_PA!_FilterDatabase_0</vt:lpstr>
      <vt:lpstr>Contrapartida_RO!_FilterDatabase_0</vt:lpstr>
      <vt:lpstr>Contrapartida_TO!_FilterDatabase_0</vt:lpstr>
      <vt:lpstr>Todas!_FilterDatabase_0</vt:lpstr>
      <vt:lpstr>Contrapartida_2018!_FilterDatabase_0_0</vt:lpstr>
      <vt:lpstr>Contrapartida_AC!_FilterDatabase_0_0</vt:lpstr>
      <vt:lpstr>Contrapartida_AM!_FilterDatabase_0_0</vt:lpstr>
      <vt:lpstr>Contrapartida_AP!_FilterDatabase_0_0</vt:lpstr>
      <vt:lpstr>Contrapartida_ICMBio!_FilterDatabase_0_0</vt:lpstr>
      <vt:lpstr>Contrapartida_MT!_FilterDatabase_0_0</vt:lpstr>
      <vt:lpstr>Contrapartida_PA!_FilterDatabase_0_0</vt:lpstr>
      <vt:lpstr>Contrapartida_RO!_FilterDatabase_0_0</vt:lpstr>
      <vt:lpstr>Contrapartida_TO!_FilterDatabase_0_0</vt:lpstr>
      <vt:lpstr>Todas!_FilterDatabase_0_0</vt:lpstr>
      <vt:lpstr>Contrapartida_2018!_FilterDatabase_0_0_0</vt:lpstr>
      <vt:lpstr>Contrapartida_AC!_FilterDatabase_0_0_0</vt:lpstr>
      <vt:lpstr>Contrapartida_AM!_FilterDatabase_0_0_0</vt:lpstr>
      <vt:lpstr>Contrapartida_AP!_FilterDatabase_0_0_0</vt:lpstr>
      <vt:lpstr>Contrapartida_ICMBio!_FilterDatabase_0_0_0</vt:lpstr>
      <vt:lpstr>Contrapartida_MT!_FilterDatabase_0_0_0</vt:lpstr>
      <vt:lpstr>Contrapartida_PA!_FilterDatabase_0_0_0</vt:lpstr>
      <vt:lpstr>Contrapartida_RO!_FilterDatabase_0_0_0</vt:lpstr>
      <vt:lpstr>Contrapartida_TO!_FilterDatabase_0_0_0</vt:lpstr>
      <vt:lpstr>Todas!_FilterDatabase_0_0_0</vt:lpstr>
      <vt:lpstr>FonteRecurso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32022738845</dc:creator>
  <cp:lastModifiedBy>Edegar Bernardes Silva</cp:lastModifiedBy>
  <dcterms:created xsi:type="dcterms:W3CDTF">2016-02-04T13:19:17Z</dcterms:created>
  <dcterms:modified xsi:type="dcterms:W3CDTF">2019-08-15T18:18:09Z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0x01010063779BE945C03247AA3A508191EB1E87</vt:lpwstr>
  </property>
</Properties>
</file>